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910" activeTab="0"/>
  </bookViews>
  <sheets>
    <sheet name="Titulka31122005" sheetId="1" r:id="rId1"/>
    <sheet name="Titulka31122005 (2)" sheetId="2" r:id="rId2"/>
    <sheet name="Aktíva" sheetId="3" r:id="rId3"/>
    <sheet name="Pasíva" sheetId="4" r:id="rId4"/>
    <sheet name="VZaS" sheetId="5" r:id="rId5"/>
  </sheets>
  <definedNames>
    <definedName name="_xlnm.Print_Area" localSheetId="2">'Aktíva'!$A$1:$F$61</definedName>
    <definedName name="_xlnm.Print_Area" localSheetId="3">'Pasíva'!$A$1:$F$44</definedName>
    <definedName name="_xlnm.Print_Area" localSheetId="0">'Titulka31122005'!$A$1:$AT$54</definedName>
    <definedName name="_xlnm.Print_Area" localSheetId="1">'Titulka31122005 (2)'!$A$1:$AT$54</definedName>
    <definedName name="_xlnm.Print_Area" localSheetId="4">'VZaS'!$A$1:$F$50</definedName>
    <definedName name="_xlnm.Print_Titles" localSheetId="2">'Aktíva'!$2:$7</definedName>
    <definedName name="_xlnm.Print_Titles" localSheetId="3">'Pasíva'!$1:$6</definedName>
    <definedName name="_xlnm.Print_Titles" localSheetId="4">'VZaS'!$2:$7</definedName>
  </definedNames>
  <calcPr fullCalcOnLoad="1"/>
</workbook>
</file>

<file path=xl/comments3.xml><?xml version="1.0" encoding="utf-8"?>
<comments xmlns="http://schemas.openxmlformats.org/spreadsheetml/2006/main">
  <authors>
    <author>pss</author>
  </authors>
  <commentList>
    <comment ref="D59" authorId="0">
      <text>
        <r>
          <rPr>
            <sz val="8"/>
            <rFont val="Tahoma"/>
            <family val="0"/>
          </rPr>
          <t>zaokrúhlené o 1000,- nadol</t>
        </r>
      </text>
    </comment>
    <comment ref="D57" authorId="0">
      <text>
        <r>
          <rPr>
            <sz val="8"/>
            <rFont val="Tahoma"/>
            <family val="0"/>
          </rPr>
          <t>zaokr.o 1000,-nadol</t>
        </r>
      </text>
    </comment>
  </commentList>
</comments>
</file>

<file path=xl/comments4.xml><?xml version="1.0" encoding="utf-8"?>
<comments xmlns="http://schemas.openxmlformats.org/spreadsheetml/2006/main">
  <authors>
    <author>pss</author>
  </authors>
  <commentList>
    <comment ref="F24" authorId="0">
      <text>
        <r>
          <rPr>
            <sz val="8"/>
            <rFont val="Tahoma"/>
            <family val="0"/>
          </rPr>
          <t>zaokrúhlené oproti r.2004</t>
        </r>
      </text>
    </comment>
  </commentList>
</comments>
</file>

<file path=xl/comments5.xml><?xml version="1.0" encoding="utf-8"?>
<comments xmlns="http://schemas.openxmlformats.org/spreadsheetml/2006/main">
  <authors>
    <author>pss</author>
  </authors>
  <commentList>
    <comment ref="E17" authorId="0">
      <text>
        <r>
          <rPr>
            <sz val="8"/>
            <rFont val="Tahoma"/>
            <family val="0"/>
          </rPr>
          <t>zaokr.o 1000,-nadol</t>
        </r>
      </text>
    </comment>
    <comment ref="E44" authorId="0">
      <text>
        <r>
          <rPr>
            <sz val="8"/>
            <rFont val="Tahoma"/>
            <family val="0"/>
          </rPr>
          <t>zaokr. o 1.000,- nadol</t>
        </r>
      </text>
    </comment>
  </commentList>
</comments>
</file>

<file path=xl/sharedStrings.xml><?xml version="1.0" encoding="utf-8"?>
<sst xmlns="http://schemas.openxmlformats.org/spreadsheetml/2006/main" count="503" uniqueCount="258">
  <si>
    <t>a</t>
  </si>
  <si>
    <t>b</t>
  </si>
  <si>
    <t>Rezervy</t>
  </si>
  <si>
    <t>1.</t>
  </si>
  <si>
    <t>2.</t>
  </si>
  <si>
    <t>3.</t>
  </si>
  <si>
    <t xml:space="preserve">   splatné na požiadanie</t>
  </si>
  <si>
    <t>4.</t>
  </si>
  <si>
    <t>5.</t>
  </si>
  <si>
    <t xml:space="preserve">   štátnych orgánov</t>
  </si>
  <si>
    <t xml:space="preserve">   ostatných subjektov</t>
  </si>
  <si>
    <t>6.</t>
  </si>
  <si>
    <t>7.</t>
  </si>
  <si>
    <t>8.</t>
  </si>
  <si>
    <t>9.</t>
  </si>
  <si>
    <t>Nehmotný majetok</t>
  </si>
  <si>
    <t>10.</t>
  </si>
  <si>
    <t>Hmotný majetok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</si>
  <si>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</si>
  <si>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</si>
  <si>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</si>
  <si>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</si>
  <si>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</si>
  <si>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</si>
  <si>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</si>
  <si>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</si>
  <si>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 ostatné záväzky</t>
  </si>
  <si>
    <t>Záväzky z dlhových cenných papierov</t>
  </si>
  <si>
    <t>Podriadené finančné záväzky</t>
  </si>
  <si>
    <t>19.</t>
  </si>
  <si>
    <t>Nákladová (výnosová) položka</t>
  </si>
  <si>
    <t>Výnosy z úrokov a obdobné výnosy</t>
  </si>
  <si>
    <t>Náklady na úroky a obdobné náklady</t>
  </si>
  <si>
    <t>26.</t>
  </si>
  <si>
    <t>Daň z príjmov</t>
  </si>
  <si>
    <t>(v tis. Sk)</t>
  </si>
  <si>
    <t>x</t>
  </si>
  <si>
    <t>od</t>
  </si>
  <si>
    <t>do</t>
  </si>
  <si>
    <t>IČO</t>
  </si>
  <si>
    <t>Obchodné meno (názov) účtovnej jednotky</t>
  </si>
  <si>
    <t>P</t>
  </si>
  <si>
    <t>R</t>
  </si>
  <si>
    <t>V</t>
  </si>
  <si>
    <t>Á</t>
  </si>
  <si>
    <t>S</t>
  </si>
  <si>
    <t>T</t>
  </si>
  <si>
    <t>A</t>
  </si>
  <si>
    <t>E</t>
  </si>
  <si>
    <t>B</t>
  </si>
  <si>
    <t>O</t>
  </si>
  <si>
    <t>I</t>
  </si>
  <si>
    <t>Ľ</t>
  </si>
  <si>
    <t>Ň</t>
  </si>
  <si>
    <t>a.</t>
  </si>
  <si>
    <t>s.</t>
  </si>
  <si>
    <t>Právna forma účtovnej jednotky</t>
  </si>
  <si>
    <t>k</t>
  </si>
  <si>
    <t>c</t>
  </si>
  <si>
    <t>i</t>
  </si>
  <si>
    <t>o</t>
  </si>
  <si>
    <t>v</t>
  </si>
  <si>
    <t>á</t>
  </si>
  <si>
    <t>s</t>
  </si>
  <si>
    <t>p</t>
  </si>
  <si>
    <t>l</t>
  </si>
  <si>
    <t>č</t>
  </si>
  <si>
    <t>n</t>
  </si>
  <si>
    <t>ť</t>
  </si>
  <si>
    <t>J</t>
  </si>
  <si>
    <t>K</t>
  </si>
  <si>
    <t>L</t>
  </si>
  <si>
    <t>Smerové číslo telefónu</t>
  </si>
  <si>
    <t>Číslo telefónu</t>
  </si>
  <si>
    <t>Číslo faxu</t>
  </si>
  <si>
    <t xml:space="preserve">Deň zostavenia </t>
  </si>
  <si>
    <t xml:space="preserve">Podpisový záznam osoby  </t>
  </si>
  <si>
    <t>zodpovednej za zostavenie</t>
  </si>
  <si>
    <t>zodpovednej za vedenie</t>
  </si>
  <si>
    <t>účtovníctva</t>
  </si>
  <si>
    <t>Súvahová položka</t>
  </si>
  <si>
    <t xml:space="preserve">a </t>
  </si>
  <si>
    <t xml:space="preserve">Aktíva  </t>
  </si>
  <si>
    <t xml:space="preserve">Pasíva  </t>
  </si>
  <si>
    <t>Sídlo účtovnej jednotky</t>
  </si>
  <si>
    <t>Podpisový záznam členov</t>
  </si>
  <si>
    <t>štatutárneho orgánu účtovnej jednotky</t>
  </si>
  <si>
    <t>účtovná závierka zostavuje</t>
  </si>
  <si>
    <t>závierky</t>
  </si>
  <si>
    <t>Výsledok hospodárenia v schvaľovacom konaní</t>
  </si>
  <si>
    <t>Číslo poznámky</t>
  </si>
  <si>
    <t>Pokladničná hotovosť a vklady v centrálnych bankách splatné na požiadanie</t>
  </si>
  <si>
    <t>Pohľadávky voči bankám splatné na požiadanie</t>
  </si>
  <si>
    <t>Ostatné pohľadávky voči centrálnym bankám a bankám</t>
  </si>
  <si>
    <t>a)</t>
  </si>
  <si>
    <t>b)</t>
  </si>
  <si>
    <t xml:space="preserve">   brutto</t>
  </si>
  <si>
    <t xml:space="preserve">   korekcia</t>
  </si>
  <si>
    <t>Cenné papiere na obchodovanie</t>
  </si>
  <si>
    <t>Deriváty</t>
  </si>
  <si>
    <t xml:space="preserve">   na obchodovanie</t>
  </si>
  <si>
    <t xml:space="preserve">   zabezpečovacie</t>
  </si>
  <si>
    <t>Cenné papiere na predaj</t>
  </si>
  <si>
    <t>Pohľadávky voči klientom a iným dlžníkom</t>
  </si>
  <si>
    <t>Dlhové cenné papiere držané do splatnosti</t>
  </si>
  <si>
    <t xml:space="preserve"> b1</t>
  </si>
  <si>
    <t xml:space="preserve"> b2</t>
  </si>
  <si>
    <t xml:space="preserve">     brutto</t>
  </si>
  <si>
    <t xml:space="preserve">     korekcia</t>
  </si>
  <si>
    <t>Podiely na základnom imaní v pridružených účtovných jednotkách</t>
  </si>
  <si>
    <t xml:space="preserve"> a1</t>
  </si>
  <si>
    <t xml:space="preserve"> a2</t>
  </si>
  <si>
    <t xml:space="preserve">   v účtovných jednotkách z finančného sektora</t>
  </si>
  <si>
    <t xml:space="preserve">   ostatných účtovných jednotkách</t>
  </si>
  <si>
    <t>Podiely na základnom imaní v dcérskych účtovných jednotkách</t>
  </si>
  <si>
    <t>Obstaranie hmotného a nehmotného majetku</t>
  </si>
  <si>
    <t xml:space="preserve">     oprávky</t>
  </si>
  <si>
    <t xml:space="preserve">     opravné položky</t>
  </si>
  <si>
    <t xml:space="preserve"> b2a</t>
  </si>
  <si>
    <t xml:space="preserve"> b2b</t>
  </si>
  <si>
    <t xml:space="preserve">   neodpisovaný</t>
  </si>
  <si>
    <t xml:space="preserve">   odpisovaný</t>
  </si>
  <si>
    <t xml:space="preserve">       oprávky</t>
  </si>
  <si>
    <t xml:space="preserve">       opravné položky</t>
  </si>
  <si>
    <t>Daňové pohľadávky</t>
  </si>
  <si>
    <t>Ostatný majetok</t>
  </si>
  <si>
    <t>Aktíva spolu</t>
  </si>
  <si>
    <t>Pasíva spolu</t>
  </si>
  <si>
    <t>I.</t>
  </si>
  <si>
    <r>
      <t>Záväzky</t>
    </r>
    <r>
      <rPr>
        <sz val="9"/>
        <rFont val="Times New Roman"/>
        <family val="1"/>
      </rPr>
      <t xml:space="preserve"> (súčet položiek 1 až 11)</t>
    </r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</si>
  <si>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</si>
  <si>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</si>
  <si>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</si>
  <si>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</si>
  <si>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Záväzky z cenných papierov predaných na krátko</t>
  </si>
  <si>
    <t xml:space="preserve">   so zostatkovou dobou splatnosti nad 1 rok</t>
  </si>
  <si>
    <t xml:space="preserve">   so zostatkovou dobou splatnosti do 1 roku</t>
  </si>
  <si>
    <t>Ostatné záväzky</t>
  </si>
  <si>
    <t>Daňové záväzky</t>
  </si>
  <si>
    <t>II.</t>
  </si>
  <si>
    <r>
      <t>Vlastné imanie</t>
    </r>
    <r>
      <rPr>
        <sz val="9"/>
        <rFont val="Times New Roman"/>
        <family val="1"/>
      </rPr>
      <t xml:space="preserve"> (súčet položiek 12 až 19)</t>
    </r>
  </si>
  <si>
    <t xml:space="preserve">   upísané základné imanie</t>
  </si>
  <si>
    <t xml:space="preserve">   pohľadávky voči akcionárom (x)</t>
  </si>
  <si>
    <t>Základné imanie, z toho</t>
  </si>
  <si>
    <t>Vlastné akcie (x)</t>
  </si>
  <si>
    <t>Kapitálové fondy</t>
  </si>
  <si>
    <t xml:space="preserve">   emisné ážio</t>
  </si>
  <si>
    <t xml:space="preserve">   ostatné kapitálové fondy</t>
  </si>
  <si>
    <t>Fondy tvorené zo zisku po zdanení</t>
  </si>
  <si>
    <t>Oceňovacie rozdiely x/(x)</t>
  </si>
  <si>
    <t>c)</t>
  </si>
  <si>
    <t>d)</t>
  </si>
  <si>
    <t>e)</t>
  </si>
  <si>
    <t xml:space="preserve">   z majetku</t>
  </si>
  <si>
    <t xml:space="preserve">   zo zabezpečovacích derivátov</t>
  </si>
  <si>
    <t xml:space="preserve">   z prepočtu podielových cenných papierov a vkladov v cudzej mene</t>
  </si>
  <si>
    <t xml:space="preserve">   z cenných papierov na predaj</t>
  </si>
  <si>
    <t xml:space="preserve">   z vkladov do základného imania dcérskych a pridružených účtovných jednotiek</t>
  </si>
  <si>
    <t>Nerozdelený zisk alebo neuhradená strata z minulých rokov x/(x)</t>
  </si>
  <si>
    <t>Zisk alebo strata v schvaľovacom konaní x/(x)</t>
  </si>
  <si>
    <t>Zisk alebo strata bežného účtovného obdobia x/(x)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</si>
  <si>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</si>
  <si>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</si>
  <si>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</si>
  <si>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</si>
  <si>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</si>
  <si>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</si>
  <si>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</si>
  <si>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3.2</t>
  </si>
  <si>
    <t>dcérskych účtovných jednotiek a pridružených účtovných jednotiek</t>
  </si>
  <si>
    <t>ostatných účtovných jednotiek</t>
  </si>
  <si>
    <t>4./c.</t>
  </si>
  <si>
    <t>Čistý zisk alebo strata z obchodovania s cennými papiermi, derivátmi a devízami</t>
  </si>
  <si>
    <t>Výnosy z predaja majetku a z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</si>
  <si>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</si>
  <si>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</si>
  <si>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</si>
  <si>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</si>
  <si>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</si>
  <si>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</si>
  <si>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</si>
  <si>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</si>
  <si>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f.</t>
  </si>
  <si>
    <t>Náklady na tvorbu rezerv na záväzky z hlavných činností</t>
  </si>
  <si>
    <t>Náklady na tvorbu opravných položiek, na oceňovacie rozdiely zo zníženia hodnoty majetku a na odpísanie majetku</t>
  </si>
  <si>
    <t>f.1.</t>
  </si>
  <si>
    <t>f.1.1.</t>
  </si>
  <si>
    <t>f.1.2.</t>
  </si>
  <si>
    <t>f.2.</t>
  </si>
  <si>
    <t>f.2.1.</t>
  </si>
  <si>
    <t>f.2.2.</t>
  </si>
  <si>
    <t>f.3.</t>
  </si>
  <si>
    <t>náklady na tvorbu opravných položiek</t>
  </si>
  <si>
    <t xml:space="preserve">   k finančnému majetku</t>
  </si>
  <si>
    <t xml:space="preserve">   k hmotnému a nehmotnému majetku</t>
  </si>
  <si>
    <t>náklady na odpísanie majetku</t>
  </si>
  <si>
    <t xml:space="preserve">   finančného</t>
  </si>
  <si>
    <t xml:space="preserve">   hmotného a nehmotného</t>
  </si>
  <si>
    <t>náklady na oceňovacie rozdiely</t>
  </si>
  <si>
    <t>Ostatné výnosy</t>
  </si>
  <si>
    <t>9.1.</t>
  </si>
  <si>
    <t>9.2.</t>
  </si>
  <si>
    <t>výnosy zo zrušenia rezerv</t>
  </si>
  <si>
    <t>iné ostatné výnosy</t>
  </si>
  <si>
    <t>g.</t>
  </si>
  <si>
    <t>Ostatné náklady</t>
  </si>
  <si>
    <t>g.1.</t>
  </si>
  <si>
    <t>g.1.1.</t>
  </si>
  <si>
    <t>g.1.2.</t>
  </si>
  <si>
    <t>g.2.</t>
  </si>
  <si>
    <t>g.3.</t>
  </si>
  <si>
    <t>g.3.1.</t>
  </si>
  <si>
    <t>g.3.2.</t>
  </si>
  <si>
    <t>g.4.</t>
  </si>
  <si>
    <t>10./h.</t>
  </si>
  <si>
    <t>Podiel na zisku alebo strate v dcérskych a pridružených účtovných jednotkách</t>
  </si>
  <si>
    <t>A.</t>
  </si>
  <si>
    <t>personálne náklady</t>
  </si>
  <si>
    <t xml:space="preserve">   mzdové a sociálne náklady</t>
  </si>
  <si>
    <t xml:space="preserve">   ostatné personálne náklady</t>
  </si>
  <si>
    <t>náklady na tvorbu rezerv</t>
  </si>
  <si>
    <t>odpisy</t>
  </si>
  <si>
    <t xml:space="preserve">   odpisy hmotného majetku</t>
  </si>
  <si>
    <t xml:space="preserve">   odpisy nehmotného majetku</t>
  </si>
  <si>
    <t>iné ostatné náklady</t>
  </si>
  <si>
    <t>Zisk alebo strata za účtovné obdobie pred zdanením</t>
  </si>
  <si>
    <t>i.</t>
  </si>
  <si>
    <t>i.1.</t>
  </si>
  <si>
    <t>i.2.</t>
  </si>
  <si>
    <t>B.</t>
  </si>
  <si>
    <t>Zisk alebo strata za účtovné obdobie po zdanení</t>
  </si>
  <si>
    <t>splatná daň z príjmov</t>
  </si>
  <si>
    <t>odložená daň z príjmov</t>
  </si>
  <si>
    <t>D</t>
  </si>
  <si>
    <t>Ô</t>
  </si>
  <si>
    <t>C</t>
  </si>
  <si>
    <t>H</t>
  </si>
  <si>
    <t>Prvá dôchodková sporiteľňa, d.s.s. ,a.s.</t>
  </si>
  <si>
    <t>31. december                                   2004</t>
  </si>
  <si>
    <t>Spoločnosť:</t>
  </si>
  <si>
    <t>Súvaha</t>
  </si>
  <si>
    <t>Výkaz ziskov a strát</t>
  </si>
  <si>
    <t>19 a)</t>
  </si>
  <si>
    <t>19 b)</t>
  </si>
  <si>
    <t>19 c)</t>
  </si>
  <si>
    <t>Označenie</t>
  </si>
  <si>
    <t>31. december                                2005</t>
  </si>
  <si>
    <t>31. december                                2004</t>
  </si>
  <si>
    <t>1. január 2005 -     31. december 2005</t>
  </si>
  <si>
    <t>1. január 2004 -      31. december 2004</t>
  </si>
  <si>
    <t>31. marca 2006</t>
  </si>
  <si>
    <t>SÚVAHA</t>
  </si>
  <si>
    <t xml:space="preserve">Obdobie, za ktoré sa </t>
  </si>
  <si>
    <t xml:space="preserve">Deň, ku ktorému sa </t>
  </si>
  <si>
    <t>-</t>
  </si>
  <si>
    <t>účtovnej</t>
  </si>
  <si>
    <t>účtovnej závierky</t>
  </si>
  <si>
    <t>VÝKAZ ZISKOV A STRÁT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</si>
</sst>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/dd/yy"/>
    <numFmt numFmtId="165" formatCode="[Blue]#,##0\ _S_k;[Red]\-#,##0\ _S_k"/>
    <numFmt numFmtId="166" formatCode="[Blue]#,##0.00;[Red]\-#,##0.00"/>
    <numFmt numFmtId="167" formatCode="#\.#\.#"/>
    <numFmt numFmtId="168" formatCode="#,##0;[Red]#,##0"/>
    <numFmt numFmtId="169" formatCode="\(#\)"/>
    <numFmt numFmtId="170" formatCode="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_(* #,##0_);_(* \(#,##0\);_(* &quot;0&quot;_);_(@_)"/>
  </numFmts>
  <fonts count="18">
    <font>
      <sz val="10"/>
      <name val="Times New Roman CE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1"/>
    </font>
    <font>
      <sz val="9"/>
      <name val="Times New Roman"/>
      <family val="0"/>
    </font>
    <font>
      <sz val="9"/>
      <name val="MS Sans Serif"/>
      <family val="0"/>
    </font>
    <font>
      <sz val="12"/>
      <name val="Times New Roman"/>
      <family val="1"/>
    </font>
    <font>
      <b/>
      <i/>
      <sz val="14"/>
      <name val="Times New Roman CE"/>
      <family val="1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sz val="8"/>
      <name val="Tahoma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3" fillId="0" borderId="0" xfId="20" applyFont="1" applyBorder="1" applyAlignment="1">
      <alignment horizontal="centerContinuous"/>
      <protection/>
    </xf>
    <xf numFmtId="0" fontId="4" fillId="0" borderId="0" xfId="20" applyFont="1" applyAlignment="1">
      <alignment horizontal="centerContinuous" vertical="center" wrapText="1"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3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Continuous"/>
      <protection/>
    </xf>
    <xf numFmtId="0" fontId="3" fillId="0" borderId="0" xfId="20" applyFont="1" applyBorder="1" applyAlignment="1">
      <alignment horizontal="left"/>
      <protection/>
    </xf>
    <xf numFmtId="0" fontId="3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3" fillId="0" borderId="2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1" xfId="20" applyFont="1" applyBorder="1">
      <alignment/>
      <protection/>
    </xf>
    <xf numFmtId="0" fontId="6" fillId="0" borderId="3" xfId="20" applyFont="1" applyBorder="1">
      <alignment/>
      <protection/>
    </xf>
    <xf numFmtId="0" fontId="7" fillId="0" borderId="0" xfId="20" applyFont="1" applyBorder="1">
      <alignment/>
      <protection/>
    </xf>
    <xf numFmtId="0" fontId="6" fillId="0" borderId="4" xfId="20" applyFont="1" applyBorder="1">
      <alignment/>
      <protection/>
    </xf>
    <xf numFmtId="0" fontId="6" fillId="0" borderId="5" xfId="20" applyFont="1" applyBorder="1">
      <alignment/>
      <protection/>
    </xf>
    <xf numFmtId="0" fontId="6" fillId="0" borderId="6" xfId="20" applyFont="1" applyBorder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19" applyFont="1" applyAlignment="1">
      <alignment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6" fillId="0" borderId="7" xfId="19" applyFont="1" applyBorder="1" applyAlignment="1">
      <alignment vertical="center"/>
      <protection/>
    </xf>
    <xf numFmtId="3" fontId="6" fillId="0" borderId="0" xfId="19" applyNumberFormat="1" applyFont="1" applyBorder="1" applyAlignment="1">
      <alignment vertical="center"/>
      <protection/>
    </xf>
    <xf numFmtId="0" fontId="6" fillId="0" borderId="7" xfId="19" applyFont="1" applyBorder="1" applyAlignment="1">
      <alignment vertical="center"/>
      <protection/>
    </xf>
    <xf numFmtId="0" fontId="6" fillId="0" borderId="7" xfId="19" applyFont="1" applyBorder="1" applyAlignment="1">
      <alignment vertical="center"/>
      <protection/>
    </xf>
    <xf numFmtId="0" fontId="6" fillId="0" borderId="8" xfId="19" applyFont="1" applyBorder="1" applyAlignment="1">
      <alignment vertical="center"/>
      <protection/>
    </xf>
    <xf numFmtId="0" fontId="6" fillId="0" borderId="0" xfId="19" applyFont="1" applyBorder="1" applyAlignment="1">
      <alignment horizontal="centerContinuous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10" fillId="0" borderId="0" xfId="19" applyFont="1" applyAlignment="1">
      <alignment vertical="center"/>
      <protection/>
    </xf>
    <xf numFmtId="3" fontId="10" fillId="0" borderId="9" xfId="19" applyNumberFormat="1" applyFont="1" applyBorder="1" applyAlignment="1">
      <alignment horizontal="center" vertical="center"/>
      <protection/>
    </xf>
    <xf numFmtId="3" fontId="10" fillId="0" borderId="10" xfId="19" applyNumberFormat="1" applyFont="1" applyBorder="1" applyAlignment="1">
      <alignment horizontal="center" vertical="center"/>
      <protection/>
    </xf>
    <xf numFmtId="3" fontId="10" fillId="0" borderId="11" xfId="19" applyNumberFormat="1" applyFont="1" applyBorder="1" applyAlignment="1">
      <alignment horizontal="center" vertical="center"/>
      <protection/>
    </xf>
    <xf numFmtId="0" fontId="10" fillId="0" borderId="0" xfId="19" applyFont="1" applyBorder="1" applyAlignment="1">
      <alignment vertical="center"/>
      <protection/>
    </xf>
    <xf numFmtId="0" fontId="10" fillId="0" borderId="7" xfId="19" applyFont="1" applyBorder="1" applyAlignment="1">
      <alignment vertical="center"/>
      <protection/>
    </xf>
    <xf numFmtId="3" fontId="10" fillId="0" borderId="12" xfId="19" applyNumberFormat="1" applyFont="1" applyBorder="1" applyAlignment="1">
      <alignment horizontal="centerContinuous" vertical="center" wrapText="1"/>
      <protection/>
    </xf>
    <xf numFmtId="3" fontId="10" fillId="0" borderId="13" xfId="19" applyNumberFormat="1" applyFont="1" applyBorder="1" applyAlignment="1">
      <alignment horizontal="center" vertical="center" wrapText="1"/>
      <protection/>
    </xf>
    <xf numFmtId="0" fontId="10" fillId="0" borderId="0" xfId="19" applyFont="1" applyAlignment="1">
      <alignment vertical="center"/>
      <protection/>
    </xf>
    <xf numFmtId="3" fontId="10" fillId="0" borderId="14" xfId="19" applyNumberFormat="1" applyFont="1" applyBorder="1" applyAlignment="1">
      <alignment horizontal="center" vertical="center"/>
      <protection/>
    </xf>
    <xf numFmtId="3" fontId="10" fillId="0" borderId="15" xfId="19" applyNumberFormat="1" applyFont="1" applyBorder="1" applyAlignment="1">
      <alignment horizontal="center" vertical="center"/>
      <protection/>
    </xf>
    <xf numFmtId="0" fontId="6" fillId="0" borderId="8" xfId="19" applyFont="1" applyBorder="1" applyAlignment="1">
      <alignment vertical="center"/>
      <protection/>
    </xf>
    <xf numFmtId="167" fontId="6" fillId="0" borderId="8" xfId="19" applyNumberFormat="1" applyFont="1" applyBorder="1" applyAlignment="1">
      <alignment horizontal="left" vertical="center"/>
      <protection/>
    </xf>
    <xf numFmtId="0" fontId="6" fillId="0" borderId="16" xfId="19" applyFont="1" applyBorder="1" applyAlignment="1">
      <alignment vertical="center" wrapText="1"/>
      <protection/>
    </xf>
    <xf numFmtId="167" fontId="6" fillId="0" borderId="8" xfId="19" applyNumberFormat="1" applyFont="1" applyBorder="1" applyAlignment="1">
      <alignment vertical="center"/>
      <protection/>
    </xf>
    <xf numFmtId="0" fontId="6" fillId="0" borderId="17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19" xfId="19" applyFont="1" applyFill="1" applyBorder="1" applyAlignment="1">
      <alignment horizontal="center" vertical="center"/>
      <protection/>
    </xf>
    <xf numFmtId="0" fontId="6" fillId="0" borderId="20" xfId="19" applyFont="1" applyBorder="1" applyAlignment="1">
      <alignment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6" fillId="0" borderId="22" xfId="19" applyFont="1" applyFill="1" applyBorder="1" applyAlignment="1">
      <alignment vertical="center"/>
      <protection/>
    </xf>
    <xf numFmtId="0" fontId="6" fillId="0" borderId="7" xfId="19" applyFont="1" applyBorder="1" applyAlignment="1">
      <alignment vertical="center" wrapText="1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22" xfId="19" applyFont="1" applyFill="1" applyBorder="1" applyAlignment="1">
      <alignment vertical="center"/>
      <protection/>
    </xf>
    <xf numFmtId="0" fontId="6" fillId="0" borderId="23" xfId="19" applyFont="1" applyFill="1" applyBorder="1" applyAlignment="1">
      <alignment vertical="center"/>
      <protection/>
    </xf>
    <xf numFmtId="0" fontId="6" fillId="0" borderId="24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vertical="center"/>
      <protection/>
    </xf>
    <xf numFmtId="0" fontId="6" fillId="0" borderId="25" xfId="19" applyFont="1" applyBorder="1" applyAlignment="1">
      <alignment vertical="center"/>
      <protection/>
    </xf>
    <xf numFmtId="0" fontId="6" fillId="0" borderId="26" xfId="19" applyFont="1" applyBorder="1" applyAlignment="1">
      <alignment vertical="center" wrapText="1"/>
      <protection/>
    </xf>
    <xf numFmtId="0" fontId="6" fillId="0" borderId="27" xfId="19" applyFont="1" applyFill="1" applyBorder="1" applyAlignment="1">
      <alignment horizontal="center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6" fillId="0" borderId="20" xfId="19" applyFont="1" applyFill="1" applyBorder="1" applyAlignment="1">
      <alignment vertical="center"/>
      <protection/>
    </xf>
    <xf numFmtId="0" fontId="6" fillId="0" borderId="27" xfId="1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6" fillId="0" borderId="0" xfId="19" applyFont="1" applyFill="1" applyAlignment="1">
      <alignment vertical="center"/>
      <protection/>
    </xf>
    <xf numFmtId="0" fontId="10" fillId="0" borderId="29" xfId="19" applyFont="1" applyFill="1" applyBorder="1" applyAlignment="1">
      <alignment horizontal="centerContinuous" vertical="center"/>
      <protection/>
    </xf>
    <xf numFmtId="167" fontId="6" fillId="0" borderId="24" xfId="19" applyNumberFormat="1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>
      <alignment vertical="center"/>
      <protection/>
    </xf>
    <xf numFmtId="0" fontId="6" fillId="0" borderId="0" xfId="19" applyFont="1" applyFill="1" applyAlignment="1">
      <alignment horizontal="center" vertical="center"/>
      <protection/>
    </xf>
    <xf numFmtId="167" fontId="6" fillId="0" borderId="0" xfId="19" applyNumberFormat="1" applyFont="1" applyFill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6" fillId="0" borderId="0" xfId="19" applyFont="1" applyFill="1" applyBorder="1" applyAlignment="1">
      <alignment vertical="center"/>
      <protection/>
    </xf>
    <xf numFmtId="0" fontId="6" fillId="0" borderId="31" xfId="19" applyFont="1" applyFill="1" applyBorder="1" applyAlignment="1">
      <alignment horizontal="center" vertical="center" wrapText="1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Continuous" vertical="center"/>
      <protection/>
    </xf>
    <xf numFmtId="0" fontId="6" fillId="2" borderId="8" xfId="19" applyFont="1" applyFill="1" applyBorder="1" applyAlignment="1">
      <alignment vertical="center" wrapText="1"/>
      <protection/>
    </xf>
    <xf numFmtId="0" fontId="6" fillId="2" borderId="7" xfId="19" applyFont="1" applyFill="1" applyBorder="1" applyAlignment="1">
      <alignment vertical="center"/>
      <protection/>
    </xf>
    <xf numFmtId="0" fontId="6" fillId="2" borderId="7" xfId="19" applyFont="1" applyFill="1" applyBorder="1" applyAlignment="1">
      <alignment vertical="center"/>
      <protection/>
    </xf>
    <xf numFmtId="0" fontId="6" fillId="2" borderId="8" xfId="19" applyFont="1" applyFill="1" applyBorder="1" applyAlignment="1">
      <alignment vertical="center"/>
      <protection/>
    </xf>
    <xf numFmtId="0" fontId="10" fillId="2" borderId="33" xfId="19" applyFont="1" applyFill="1" applyBorder="1" applyAlignment="1">
      <alignment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vertical="center"/>
      <protection/>
    </xf>
    <xf numFmtId="0" fontId="6" fillId="0" borderId="24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167" fontId="6" fillId="0" borderId="34" xfId="19" applyNumberFormat="1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30" xfId="19" applyFont="1" applyFill="1" applyBorder="1" applyAlignment="1">
      <alignment vertical="center"/>
      <protection/>
    </xf>
    <xf numFmtId="0" fontId="10" fillId="0" borderId="14" xfId="19" applyFont="1" applyFill="1" applyBorder="1" applyAlignment="1">
      <alignment horizontal="centerContinuous"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horizontal="right" vertical="center"/>
      <protection/>
    </xf>
    <xf numFmtId="0" fontId="6" fillId="2" borderId="27" xfId="19" applyFont="1" applyFill="1" applyBorder="1" applyAlignment="1">
      <alignment horizontal="center" vertical="center"/>
      <protection/>
    </xf>
    <xf numFmtId="0" fontId="6" fillId="2" borderId="31" xfId="19" applyFont="1" applyFill="1" applyBorder="1" applyAlignment="1">
      <alignment horizontal="center" vertical="center"/>
      <protection/>
    </xf>
    <xf numFmtId="0" fontId="6" fillId="2" borderId="29" xfId="19" applyFont="1" applyFill="1" applyBorder="1" applyAlignment="1">
      <alignment vertical="center"/>
      <protection/>
    </xf>
    <xf numFmtId="0" fontId="6" fillId="2" borderId="10" xfId="19" applyFont="1" applyFill="1" applyBorder="1" applyAlignment="1">
      <alignment horizontal="center" vertical="center"/>
      <protection/>
    </xf>
    <xf numFmtId="0" fontId="6" fillId="2" borderId="24" xfId="19" applyFont="1" applyFill="1" applyBorder="1" applyAlignment="1">
      <alignment vertical="center"/>
      <protection/>
    </xf>
    <xf numFmtId="0" fontId="6" fillId="2" borderId="31" xfId="19" applyFont="1" applyFill="1" applyBorder="1" applyAlignment="1">
      <alignment horizontal="center" vertical="center" wrapText="1"/>
      <protection/>
    </xf>
    <xf numFmtId="167" fontId="6" fillId="2" borderId="24" xfId="19" applyNumberFormat="1" applyFont="1" applyFill="1" applyBorder="1" applyAlignment="1">
      <alignment horizontal="left" vertical="center"/>
      <protection/>
    </xf>
    <xf numFmtId="0" fontId="6" fillId="2" borderId="31" xfId="19" applyFont="1" applyFill="1" applyBorder="1" applyAlignment="1">
      <alignment horizontal="center" vertical="center"/>
      <protection/>
    </xf>
    <xf numFmtId="0" fontId="6" fillId="2" borderId="31" xfId="19" applyFont="1" applyFill="1" applyBorder="1" applyAlignment="1">
      <alignment horizontal="center" vertical="center"/>
      <protection/>
    </xf>
    <xf numFmtId="0" fontId="6" fillId="2" borderId="22" xfId="19" applyFont="1" applyFill="1" applyBorder="1" applyAlignment="1">
      <alignment vertical="center"/>
      <protection/>
    </xf>
    <xf numFmtId="0" fontId="6" fillId="2" borderId="29" xfId="19" applyFont="1" applyFill="1" applyBorder="1" applyAlignment="1">
      <alignment vertical="center"/>
      <protection/>
    </xf>
    <xf numFmtId="0" fontId="6" fillId="2" borderId="33" xfId="19" applyFont="1" applyFill="1" applyBorder="1" applyAlignment="1">
      <alignment horizontal="center" vertical="center"/>
      <protection/>
    </xf>
    <xf numFmtId="0" fontId="6" fillId="2" borderId="32" xfId="19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0" fontId="3" fillId="3" borderId="36" xfId="20" applyFont="1" applyFill="1" applyBorder="1">
      <alignment/>
      <protection/>
    </xf>
    <xf numFmtId="0" fontId="3" fillId="3" borderId="2" xfId="20" applyFont="1" applyFill="1" applyBorder="1">
      <alignment/>
      <protection/>
    </xf>
    <xf numFmtId="0" fontId="3" fillId="3" borderId="37" xfId="20" applyFont="1" applyFill="1" applyBorder="1">
      <alignment/>
      <protection/>
    </xf>
    <xf numFmtId="0" fontId="6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6" fillId="3" borderId="1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6" fillId="3" borderId="1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0" fontId="7" fillId="3" borderId="0" xfId="20" applyFont="1" applyFill="1">
      <alignment/>
      <protection/>
    </xf>
    <xf numFmtId="0" fontId="3" fillId="3" borderId="38" xfId="20" applyFont="1" applyFill="1" applyBorder="1">
      <alignment/>
      <protection/>
    </xf>
    <xf numFmtId="0" fontId="3" fillId="3" borderId="39" xfId="20" applyFont="1" applyFill="1" applyBorder="1">
      <alignment/>
      <protection/>
    </xf>
    <xf numFmtId="0" fontId="3" fillId="3" borderId="40" xfId="20" applyFont="1" applyFill="1" applyBorder="1">
      <alignment/>
      <protection/>
    </xf>
    <xf numFmtId="0" fontId="3" fillId="3" borderId="38" xfId="20" applyFont="1" applyFill="1" applyBorder="1" applyAlignment="1">
      <alignment horizontal="center"/>
      <protection/>
    </xf>
    <xf numFmtId="0" fontId="3" fillId="3" borderId="40" xfId="20" applyFont="1" applyFill="1" applyBorder="1" applyAlignment="1">
      <alignment horizontal="center"/>
      <protection/>
    </xf>
    <xf numFmtId="0" fontId="3" fillId="3" borderId="39" xfId="20" applyFont="1" applyFill="1" applyBorder="1" applyAlignment="1">
      <alignment horizontal="center"/>
      <protection/>
    </xf>
    <xf numFmtId="0" fontId="6" fillId="0" borderId="0" xfId="19" applyFont="1" applyBorder="1" applyAlignment="1" quotePrefix="1">
      <alignment vertical="center"/>
      <protection/>
    </xf>
    <xf numFmtId="0" fontId="6" fillId="0" borderId="18" xfId="19" applyFont="1" applyBorder="1" applyAlignment="1">
      <alignment horizontal="left" vertical="center" wrapText="1"/>
      <protection/>
    </xf>
    <xf numFmtId="0" fontId="6" fillId="0" borderId="16" xfId="19" applyFont="1" applyBorder="1" applyAlignment="1">
      <alignment horizontal="left" vertical="center" wrapText="1"/>
      <protection/>
    </xf>
    <xf numFmtId="0" fontId="6" fillId="2" borderId="18" xfId="19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1" xfId="19" applyFont="1" applyFill="1" applyBorder="1" applyAlignment="1">
      <alignment horizontal="center" vertical="center"/>
      <protection/>
    </xf>
    <xf numFmtId="0" fontId="10" fillId="2" borderId="7" xfId="19" applyFont="1" applyFill="1" applyBorder="1" applyAlignment="1">
      <alignment vertical="center"/>
      <protection/>
    </xf>
    <xf numFmtId="167" fontId="6" fillId="0" borderId="22" xfId="19" applyNumberFormat="1" applyFont="1" applyFill="1" applyBorder="1" applyAlignment="1">
      <alignment horizontal="left" vertical="center"/>
      <protection/>
    </xf>
    <xf numFmtId="0" fontId="10" fillId="2" borderId="24" xfId="19" applyFont="1" applyFill="1" applyBorder="1" applyAlignment="1">
      <alignment vertical="center"/>
      <protection/>
    </xf>
    <xf numFmtId="0" fontId="6" fillId="0" borderId="8" xfId="19" applyFont="1" applyBorder="1" applyAlignment="1">
      <alignment vertical="center" wrapText="1"/>
      <protection/>
    </xf>
    <xf numFmtId="0" fontId="6" fillId="0" borderId="25" xfId="19" applyFont="1" applyFill="1" applyBorder="1" applyAlignment="1">
      <alignment vertical="center"/>
      <protection/>
    </xf>
    <xf numFmtId="49" fontId="0" fillId="0" borderId="0" xfId="0" applyNumberFormat="1" applyFont="1" applyFill="1" applyAlignment="1">
      <alignment/>
    </xf>
    <xf numFmtId="49" fontId="10" fillId="0" borderId="42" xfId="19" applyNumberFormat="1" applyFont="1" applyFill="1" applyBorder="1" applyAlignment="1">
      <alignment horizontal="center" vertical="center"/>
      <protection/>
    </xf>
    <xf numFmtId="49" fontId="6" fillId="0" borderId="43" xfId="19" applyNumberFormat="1" applyFont="1" applyFill="1" applyBorder="1" applyAlignment="1">
      <alignment vertical="center"/>
      <protection/>
    </xf>
    <xf numFmtId="49" fontId="6" fillId="0" borderId="44" xfId="19" applyNumberFormat="1" applyFont="1" applyFill="1" applyBorder="1" applyAlignment="1">
      <alignment vertical="center"/>
      <protection/>
    </xf>
    <xf numFmtId="49" fontId="6" fillId="0" borderId="44" xfId="19" applyNumberFormat="1" applyFont="1" applyFill="1" applyBorder="1" applyAlignment="1">
      <alignment horizontal="left" vertical="center"/>
      <protection/>
    </xf>
    <xf numFmtId="49" fontId="6" fillId="2" borderId="44" xfId="19" applyNumberFormat="1" applyFont="1" applyFill="1" applyBorder="1" applyAlignment="1">
      <alignment horizontal="left" vertical="center"/>
      <protection/>
    </xf>
    <xf numFmtId="49" fontId="6" fillId="2" borderId="45" xfId="19" applyNumberFormat="1" applyFont="1" applyFill="1" applyBorder="1" applyAlignment="1">
      <alignment horizontal="left" vertical="center"/>
      <protection/>
    </xf>
    <xf numFmtId="49" fontId="6" fillId="0" borderId="0" xfId="19" applyNumberFormat="1" applyFont="1" applyFill="1" applyAlignment="1">
      <alignment vertical="center"/>
      <protection/>
    </xf>
    <xf numFmtId="0" fontId="6" fillId="0" borderId="8" xfId="19" applyFont="1" applyBorder="1" applyAlignment="1">
      <alignment horizontal="left" vertical="center" wrapText="1"/>
      <protection/>
    </xf>
    <xf numFmtId="49" fontId="6" fillId="0" borderId="45" xfId="19" applyNumberFormat="1" applyFont="1" applyFill="1" applyBorder="1" applyAlignment="1">
      <alignment horizontal="left" vertical="center"/>
      <protection/>
    </xf>
    <xf numFmtId="167" fontId="6" fillId="0" borderId="25" xfId="19" applyNumberFormat="1" applyFont="1" applyBorder="1" applyAlignment="1">
      <alignment horizontal="left" vertical="center"/>
      <protection/>
    </xf>
    <xf numFmtId="0" fontId="12" fillId="0" borderId="34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 vertical="center"/>
    </xf>
    <xf numFmtId="183" fontId="6" fillId="0" borderId="27" xfId="19" applyNumberFormat="1" applyFont="1" applyFill="1" applyBorder="1" applyAlignment="1">
      <alignment vertical="center"/>
      <protection/>
    </xf>
    <xf numFmtId="183" fontId="6" fillId="0" borderId="47" xfId="19" applyNumberFormat="1" applyFont="1" applyFill="1" applyBorder="1" applyAlignment="1">
      <alignment horizontal="right" vertical="center"/>
      <protection/>
    </xf>
    <xf numFmtId="183" fontId="6" fillId="0" borderId="31" xfId="19" applyNumberFormat="1" applyFont="1" applyFill="1" applyBorder="1" applyAlignment="1">
      <alignment vertical="center"/>
      <protection/>
    </xf>
    <xf numFmtId="183" fontId="6" fillId="0" borderId="48" xfId="19" applyNumberFormat="1" applyFont="1" applyFill="1" applyBorder="1" applyAlignment="1">
      <alignment vertical="center"/>
      <protection/>
    </xf>
    <xf numFmtId="183" fontId="6" fillId="2" borderId="31" xfId="19" applyNumberFormat="1" applyFont="1" applyFill="1" applyBorder="1" applyAlignment="1">
      <alignment vertical="center"/>
      <protection/>
    </xf>
    <xf numFmtId="183" fontId="6" fillId="2" borderId="48" xfId="19" applyNumberFormat="1" applyFont="1" applyFill="1" applyBorder="1" applyAlignment="1">
      <alignment vertical="center"/>
      <protection/>
    </xf>
    <xf numFmtId="183" fontId="6" fillId="0" borderId="47" xfId="19" applyNumberFormat="1" applyFont="1" applyFill="1" applyBorder="1" applyAlignment="1">
      <alignment vertical="center"/>
      <protection/>
    </xf>
    <xf numFmtId="183" fontId="6" fillId="0" borderId="31" xfId="19" applyNumberFormat="1" applyFont="1" applyBorder="1" applyAlignment="1">
      <alignment vertical="center"/>
      <protection/>
    </xf>
    <xf numFmtId="183" fontId="6" fillId="0" borderId="48" xfId="19" applyNumberFormat="1" applyFont="1" applyBorder="1" applyAlignment="1">
      <alignment vertical="center"/>
      <protection/>
    </xf>
    <xf numFmtId="183" fontId="6" fillId="0" borderId="32" xfId="19" applyNumberFormat="1" applyFont="1" applyBorder="1" applyAlignment="1">
      <alignment vertical="center"/>
      <protection/>
    </xf>
    <xf numFmtId="183" fontId="6" fillId="0" borderId="49" xfId="19" applyNumberFormat="1" applyFont="1" applyBorder="1" applyAlignment="1">
      <alignment vertical="center"/>
      <protection/>
    </xf>
    <xf numFmtId="183" fontId="6" fillId="2" borderId="27" xfId="19" applyNumberFormat="1" applyFont="1" applyFill="1" applyBorder="1" applyAlignment="1">
      <alignment vertical="center"/>
      <protection/>
    </xf>
    <xf numFmtId="183" fontId="6" fillId="2" borderId="47" xfId="19" applyNumberFormat="1" applyFont="1" applyFill="1" applyBorder="1" applyAlignment="1">
      <alignment vertical="center"/>
      <protection/>
    </xf>
    <xf numFmtId="183" fontId="6" fillId="0" borderId="28" xfId="19" applyNumberFormat="1" applyFont="1" applyFill="1" applyBorder="1" applyAlignment="1">
      <alignment vertical="center"/>
      <protection/>
    </xf>
    <xf numFmtId="183" fontId="6" fillId="0" borderId="50" xfId="19" applyNumberFormat="1" applyFont="1" applyFill="1" applyBorder="1" applyAlignment="1">
      <alignment vertical="center"/>
      <protection/>
    </xf>
    <xf numFmtId="183" fontId="6" fillId="0" borderId="51" xfId="19" applyNumberFormat="1" applyFont="1" applyFill="1" applyBorder="1" applyAlignment="1">
      <alignment vertical="center"/>
      <protection/>
    </xf>
    <xf numFmtId="183" fontId="6" fillId="0" borderId="52" xfId="19" applyNumberFormat="1" applyFont="1" applyFill="1" applyBorder="1" applyAlignment="1">
      <alignment vertical="center"/>
      <protection/>
    </xf>
    <xf numFmtId="183" fontId="10" fillId="2" borderId="10" xfId="19" applyNumberFormat="1" applyFont="1" applyFill="1" applyBorder="1" applyAlignment="1">
      <alignment vertical="center"/>
      <protection/>
    </xf>
    <xf numFmtId="183" fontId="10" fillId="2" borderId="11" xfId="19" applyNumberFormat="1" applyFont="1" applyFill="1" applyBorder="1" applyAlignment="1">
      <alignment vertical="center"/>
      <protection/>
    </xf>
    <xf numFmtId="183" fontId="6" fillId="0" borderId="12" xfId="19" applyNumberFormat="1" applyFont="1" applyFill="1" applyBorder="1" applyAlignment="1">
      <alignment vertical="center"/>
      <protection/>
    </xf>
    <xf numFmtId="183" fontId="6" fillId="0" borderId="13" xfId="19" applyNumberFormat="1" applyFont="1" applyFill="1" applyBorder="1" applyAlignment="1">
      <alignment vertical="center"/>
      <protection/>
    </xf>
    <xf numFmtId="183" fontId="6" fillId="0" borderId="32" xfId="19" applyNumberFormat="1" applyFont="1" applyFill="1" applyBorder="1" applyAlignment="1">
      <alignment vertical="center"/>
      <protection/>
    </xf>
    <xf numFmtId="183" fontId="6" fillId="0" borderId="49" xfId="19" applyNumberFormat="1" applyFont="1" applyFill="1" applyBorder="1" applyAlignment="1">
      <alignment vertical="center"/>
      <protection/>
    </xf>
    <xf numFmtId="183" fontId="6" fillId="0" borderId="31" xfId="19" applyNumberFormat="1" applyFont="1" applyFill="1" applyBorder="1" applyAlignment="1">
      <alignment horizontal="right" vertical="center"/>
      <protection/>
    </xf>
    <xf numFmtId="183" fontId="6" fillId="0" borderId="48" xfId="19" applyNumberFormat="1" applyFont="1" applyFill="1" applyBorder="1" applyAlignment="1">
      <alignment horizontal="right" vertical="center"/>
      <protection/>
    </xf>
    <xf numFmtId="183" fontId="6" fillId="0" borderId="27" xfId="19" applyNumberFormat="1" applyFont="1" applyFill="1" applyBorder="1" applyAlignment="1">
      <alignment vertical="center"/>
      <protection/>
    </xf>
    <xf numFmtId="183" fontId="6" fillId="0" borderId="27" xfId="19" applyNumberFormat="1" applyFont="1" applyFill="1" applyBorder="1" applyAlignment="1">
      <alignment horizontal="right" vertical="center"/>
      <protection/>
    </xf>
    <xf numFmtId="183" fontId="6" fillId="0" borderId="47" xfId="19" applyNumberFormat="1" applyFont="1" applyFill="1" applyBorder="1" applyAlignment="1">
      <alignment horizontal="right" vertical="center"/>
      <protection/>
    </xf>
    <xf numFmtId="183" fontId="6" fillId="0" borderId="32" xfId="19" applyNumberFormat="1" applyFont="1" applyFill="1" applyBorder="1" applyAlignment="1">
      <alignment horizontal="right" vertical="center"/>
      <protection/>
    </xf>
    <xf numFmtId="183" fontId="6" fillId="0" borderId="49" xfId="19" applyNumberFormat="1" applyFont="1" applyFill="1" applyBorder="1" applyAlignment="1">
      <alignment horizontal="right" vertical="center"/>
      <protection/>
    </xf>
    <xf numFmtId="183" fontId="6" fillId="2" borderId="47" xfId="19" applyNumberFormat="1" applyFont="1" applyFill="1" applyBorder="1" applyAlignment="1">
      <alignment horizontal="right" vertical="center"/>
      <protection/>
    </xf>
    <xf numFmtId="183" fontId="6" fillId="2" borderId="32" xfId="19" applyNumberFormat="1" applyFont="1" applyFill="1" applyBorder="1" applyAlignment="1">
      <alignment horizontal="right" vertical="center"/>
      <protection/>
    </xf>
    <xf numFmtId="183" fontId="6" fillId="2" borderId="49" xfId="19" applyNumberFormat="1" applyFont="1" applyFill="1" applyBorder="1" applyAlignment="1">
      <alignment horizontal="right" vertical="center"/>
      <protection/>
    </xf>
    <xf numFmtId="183" fontId="6" fillId="0" borderId="53" xfId="19" applyNumberFormat="1" applyFont="1" applyFill="1" applyBorder="1" applyAlignment="1">
      <alignment horizontal="right" vertical="center"/>
      <protection/>
    </xf>
    <xf numFmtId="183" fontId="6" fillId="0" borderId="27" xfId="19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183" fontId="6" fillId="0" borderId="0" xfId="19" applyNumberFormat="1" applyFont="1" applyAlignment="1">
      <alignment vertical="center"/>
      <protection/>
    </xf>
    <xf numFmtId="183" fontId="6" fillId="0" borderId="22" xfId="19" applyNumberFormat="1" applyFont="1" applyFill="1" applyBorder="1" applyAlignment="1">
      <alignment vertical="center"/>
      <protection/>
    </xf>
    <xf numFmtId="183" fontId="6" fillId="0" borderId="0" xfId="19" applyNumberFormat="1" applyFont="1" applyBorder="1" applyAlignment="1">
      <alignment vertical="center"/>
      <protection/>
    </xf>
    <xf numFmtId="3" fontId="16" fillId="4" borderId="0" xfId="19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>
      <alignment/>
      <protection/>
    </xf>
    <xf numFmtId="0" fontId="6" fillId="0" borderId="18" xfId="19" applyFont="1" applyBorder="1" applyAlignment="1">
      <alignment horizontal="left" vertical="center" wrapText="1"/>
      <protection/>
    </xf>
    <xf numFmtId="3" fontId="10" fillId="0" borderId="54" xfId="19" applyNumberFormat="1" applyFont="1" applyBorder="1" applyAlignment="1">
      <alignment horizontal="center" vertical="center" wrapText="1"/>
      <protection/>
    </xf>
    <xf numFmtId="3" fontId="10" fillId="0" borderId="55" xfId="19" applyNumberFormat="1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 wrapText="1"/>
      <protection/>
    </xf>
    <xf numFmtId="49" fontId="6" fillId="0" borderId="3" xfId="20" applyNumberFormat="1" applyFont="1" applyBorder="1" applyAlignment="1">
      <alignment horizontal="center"/>
      <protection/>
    </xf>
    <xf numFmtId="49" fontId="6" fillId="0" borderId="0" xfId="20" applyNumberFormat="1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0" fontId="15" fillId="0" borderId="0" xfId="19" applyFont="1" applyFill="1" applyAlignment="1">
      <alignment horizontal="center" vertical="center"/>
      <protection/>
    </xf>
    <xf numFmtId="49" fontId="10" fillId="0" borderId="56" xfId="19" applyNumberFormat="1" applyFont="1" applyBorder="1" applyAlignment="1">
      <alignment horizontal="center" vertical="center" wrapText="1"/>
      <protection/>
    </xf>
    <xf numFmtId="49" fontId="11" fillId="0" borderId="57" xfId="0" applyNumberFormat="1" applyFont="1" applyBorder="1" applyAlignment="1">
      <alignment horizontal="center" vertical="center" wrapText="1"/>
    </xf>
    <xf numFmtId="0" fontId="10" fillId="0" borderId="58" xfId="19" applyFont="1" applyFill="1" applyBorder="1" applyAlignment="1">
      <alignment horizontal="center" vertical="center" wrapText="1"/>
      <protection/>
    </xf>
    <xf numFmtId="0" fontId="11" fillId="0" borderId="59" xfId="0" applyFont="1" applyFill="1" applyBorder="1" applyAlignment="1">
      <alignment vertical="center" wrapText="1"/>
    </xf>
    <xf numFmtId="0" fontId="10" fillId="0" borderId="60" xfId="19" applyFont="1" applyBorder="1" applyAlignment="1">
      <alignment horizontal="center" vertical="center" wrapText="1"/>
      <protection/>
    </xf>
    <xf numFmtId="0" fontId="11" fillId="0" borderId="6" xfId="0" applyFont="1" applyBorder="1" applyAlignment="1">
      <alignment vertical="center" wrapText="1"/>
    </xf>
    <xf numFmtId="0" fontId="10" fillId="0" borderId="61" xfId="19" applyFont="1" applyFill="1" applyBorder="1" applyAlignment="1">
      <alignment horizontal="center" vertical="center" wrapText="1"/>
      <protection/>
    </xf>
    <xf numFmtId="0" fontId="10" fillId="0" borderId="62" xfId="19" applyFont="1" applyFill="1" applyBorder="1" applyAlignment="1">
      <alignment horizontal="center" vertical="center" wrapText="1"/>
      <protection/>
    </xf>
    <xf numFmtId="49" fontId="10" fillId="0" borderId="61" xfId="19" applyNumberFormat="1" applyFont="1" applyBorder="1" applyAlignment="1">
      <alignment horizontal="center" vertical="center" wrapText="1"/>
      <protection/>
    </xf>
    <xf numFmtId="49" fontId="10" fillId="0" borderId="62" xfId="19" applyNumberFormat="1" applyFont="1" applyBorder="1" applyAlignment="1">
      <alignment horizontal="center" vertical="center" wrapText="1"/>
      <protection/>
    </xf>
    <xf numFmtId="49" fontId="10" fillId="0" borderId="58" xfId="19" applyNumberFormat="1" applyFont="1" applyBorder="1" applyAlignment="1">
      <alignment horizontal="center" vertical="center" wrapText="1"/>
      <protection/>
    </xf>
    <xf numFmtId="49" fontId="11" fillId="0" borderId="59" xfId="0" applyNumberFormat="1" applyFont="1" applyBorder="1" applyAlignment="1">
      <alignment horizontal="center" vertical="center" wrapText="1"/>
    </xf>
    <xf numFmtId="0" fontId="10" fillId="0" borderId="58" xfId="19" applyFont="1" applyFill="1" applyBorder="1" applyAlignment="1">
      <alignment horizontal="center" vertical="center" wrapText="1"/>
      <protection/>
    </xf>
    <xf numFmtId="0" fontId="11" fillId="0" borderId="59" xfId="0" applyFont="1" applyFill="1" applyBorder="1" applyAlignment="1">
      <alignment horizontal="center" vertical="center" wrapText="1"/>
    </xf>
    <xf numFmtId="0" fontId="10" fillId="0" borderId="63" xfId="19" applyFont="1" applyBorder="1" applyAlignment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0" fillId="0" borderId="61" xfId="19" applyFont="1" applyFill="1" applyBorder="1" applyAlignment="1">
      <alignment horizontal="center" vertical="center" wrapText="1"/>
      <protection/>
    </xf>
    <xf numFmtId="0" fontId="10" fillId="0" borderId="62" xfId="19" applyFont="1" applyFill="1" applyBorder="1" applyAlignment="1">
      <alignment horizontal="center" vertical="center" wrapText="1"/>
      <protection/>
    </xf>
    <xf numFmtId="3" fontId="10" fillId="0" borderId="61" xfId="19" applyNumberFormat="1" applyFont="1" applyBorder="1" applyAlignment="1">
      <alignment horizontal="center" vertical="center" wrapText="1"/>
      <protection/>
    </xf>
    <xf numFmtId="3" fontId="10" fillId="0" borderId="62" xfId="19" applyNumberFormat="1" applyFont="1" applyBorder="1" applyAlignment="1">
      <alignment horizontal="center" vertical="center" wrapText="1"/>
      <protection/>
    </xf>
    <xf numFmtId="0" fontId="6" fillId="0" borderId="16" xfId="19" applyFont="1" applyBorder="1" applyAlignment="1">
      <alignment horizontal="left" vertical="center" wrapText="1"/>
      <protection/>
    </xf>
    <xf numFmtId="0" fontId="10" fillId="0" borderId="64" xfId="19" applyFont="1" applyBorder="1" applyAlignment="1">
      <alignment horizontal="center" vertical="center"/>
      <protection/>
    </xf>
    <xf numFmtId="0" fontId="10" fillId="0" borderId="33" xfId="19" applyFont="1" applyBorder="1" applyAlignment="1">
      <alignment horizontal="center" vertical="center"/>
      <protection/>
    </xf>
    <xf numFmtId="49" fontId="10" fillId="0" borderId="65" xfId="19" applyNumberFormat="1" applyFont="1" applyFill="1" applyBorder="1" applyAlignment="1">
      <alignment horizontal="center" vertical="center" wrapText="1"/>
      <protection/>
    </xf>
    <xf numFmtId="49" fontId="11" fillId="0" borderId="66" xfId="0" applyNumberFormat="1" applyFont="1" applyFill="1" applyBorder="1" applyAlignment="1">
      <alignment horizontal="center" vertical="center" wrapText="1"/>
    </xf>
    <xf numFmtId="0" fontId="6" fillId="2" borderId="67" xfId="19" applyFont="1" applyFill="1" applyBorder="1" applyAlignment="1">
      <alignment horizontal="left" vertical="center" wrapText="1"/>
      <protection/>
    </xf>
    <xf numFmtId="0" fontId="6" fillId="2" borderId="26" xfId="19" applyFont="1" applyFill="1" applyBorder="1" applyAlignment="1">
      <alignment horizontal="left" vertical="center" wrapText="1"/>
      <protection/>
    </xf>
    <xf numFmtId="0" fontId="6" fillId="0" borderId="17" xfId="19" applyFont="1" applyBorder="1" applyAlignment="1">
      <alignment horizontal="left" vertical="center" wrapText="1"/>
      <protection/>
    </xf>
    <xf numFmtId="0" fontId="6" fillId="0" borderId="68" xfId="19" applyFont="1" applyBorder="1" applyAlignment="1">
      <alignment horizontal="left" vertical="center" wrapText="1"/>
      <protection/>
    </xf>
    <xf numFmtId="0" fontId="6" fillId="0" borderId="69" xfId="19" applyFont="1" applyBorder="1" applyAlignment="1">
      <alignment horizontal="left" vertical="center" wrapText="1"/>
      <protection/>
    </xf>
    <xf numFmtId="0" fontId="6" fillId="0" borderId="70" xfId="19" applyFont="1" applyBorder="1" applyAlignment="1">
      <alignment horizontal="left" vertical="center" wrapText="1"/>
      <protection/>
    </xf>
    <xf numFmtId="0" fontId="10" fillId="0" borderId="71" xfId="19" applyFont="1" applyBorder="1" applyAlignment="1">
      <alignment horizontal="center" vertical="center" wrapText="1"/>
      <protection/>
    </xf>
    <xf numFmtId="0" fontId="10" fillId="0" borderId="60" xfId="19" applyFont="1" applyBorder="1" applyAlignment="1">
      <alignment horizontal="center" vertical="center" wrapText="1"/>
      <protection/>
    </xf>
    <xf numFmtId="0" fontId="10" fillId="0" borderId="4" xfId="19" applyFont="1" applyBorder="1" applyAlignment="1">
      <alignment horizontal="center" vertical="center" wrapText="1"/>
      <protection/>
    </xf>
    <xf numFmtId="0" fontId="10" fillId="0" borderId="6" xfId="19" applyFont="1" applyBorder="1" applyAlignment="1">
      <alignment horizontal="center" vertical="center" wrapText="1"/>
      <protection/>
    </xf>
    <xf numFmtId="0" fontId="6" fillId="2" borderId="18" xfId="19" applyFont="1" applyFill="1" applyBorder="1" applyAlignment="1">
      <alignment horizontal="left" vertical="center" wrapText="1"/>
      <protection/>
    </xf>
    <xf numFmtId="0" fontId="6" fillId="2" borderId="16" xfId="19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Opatrenie 13" xfId="19"/>
    <cellStyle name="Normal_Titulnastr06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54"/>
  <sheetViews>
    <sheetView tabSelected="1" workbookViewId="0" topLeftCell="A1">
      <selection activeCell="A1" sqref="A1"/>
    </sheetView>
  </sheetViews>
  <sheetFormatPr defaultColWidth="9.00390625" defaultRowHeight="12.75"/>
  <cols>
    <col min="1" max="45" width="2.125" style="3" customWidth="1"/>
    <col min="46" max="46" width="3.00390625" style="3" customWidth="1"/>
    <col min="47" max="56" width="2.125" style="3" customWidth="1"/>
    <col min="57" max="16384" width="10.625" style="3" customWidth="1"/>
  </cols>
  <sheetData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AE2" s="1"/>
      <c r="AF2" s="1"/>
      <c r="AG2" s="2"/>
      <c r="AH2" s="2"/>
      <c r="AI2" s="2"/>
      <c r="AJ2" s="2"/>
      <c r="AK2" s="2"/>
    </row>
    <row r="5" spans="1:47" ht="20.25" customHeight="1">
      <c r="A5" s="227" t="s">
        <v>251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127"/>
      <c r="AU5" s="6"/>
    </row>
    <row r="6" spans="1:47" ht="20.25" customHeight="1">
      <c r="A6" s="228" t="s">
        <v>35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128"/>
      <c r="AU6" s="6"/>
    </row>
    <row r="7" spans="1:47" ht="36" customHeight="1">
      <c r="A7" s="5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7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A8" s="9"/>
      <c r="AB8" s="9"/>
      <c r="AC8" s="9"/>
      <c r="AD8" s="3" t="s">
        <v>252</v>
      </c>
      <c r="AE8" s="10"/>
      <c r="AF8" s="1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9"/>
      <c r="AB9" s="9"/>
      <c r="AC9" s="9"/>
      <c r="AD9" s="3" t="s">
        <v>87</v>
      </c>
      <c r="AE9" s="10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A10" s="9"/>
      <c r="AB10" s="9"/>
      <c r="AC10" s="9"/>
      <c r="AE10" s="10"/>
      <c r="AF10" s="10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2"/>
      <c r="AD11" s="14" t="s">
        <v>37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5"/>
      <c r="AO11" s="15"/>
      <c r="AP11" s="11"/>
      <c r="AQ11" s="11"/>
      <c r="AR11" s="11"/>
      <c r="AS11" s="11"/>
      <c r="AT11" s="11"/>
      <c r="AU11" s="6"/>
    </row>
    <row r="12" spans="1:46" ht="12.75">
      <c r="A12" s="14"/>
      <c r="B12" s="14"/>
      <c r="C12" s="14"/>
      <c r="D12" s="14"/>
      <c r="E12" s="14"/>
      <c r="F12" s="14"/>
      <c r="G12" s="14"/>
      <c r="H12" s="16"/>
      <c r="I12" s="16"/>
      <c r="J12" s="13"/>
      <c r="K12" s="13"/>
      <c r="L12" s="13"/>
      <c r="M12" s="13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1"/>
      <c r="Z12" s="12"/>
      <c r="AA12" s="15"/>
      <c r="AB12" s="15"/>
      <c r="AC12" s="15"/>
      <c r="AD12" s="143">
        <v>0</v>
      </c>
      <c r="AE12" s="143">
        <v>1</v>
      </c>
      <c r="AF12" s="15"/>
      <c r="AG12" s="17"/>
      <c r="AH12" s="143">
        <v>0</v>
      </c>
      <c r="AI12" s="144">
        <v>1</v>
      </c>
      <c r="AJ12" s="15"/>
      <c r="AK12" s="15"/>
      <c r="AL12" s="143">
        <v>2</v>
      </c>
      <c r="AM12" s="143">
        <v>0</v>
      </c>
      <c r="AN12" s="145">
        <v>0</v>
      </c>
      <c r="AO12" s="143">
        <v>5</v>
      </c>
      <c r="AP12" s="11"/>
      <c r="AQ12" s="11"/>
      <c r="AR12" s="11"/>
      <c r="AS12" s="11"/>
      <c r="AT12" s="11"/>
    </row>
    <row r="13" spans="1:4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5"/>
      <c r="AI13" s="15"/>
      <c r="AJ13" s="15"/>
      <c r="AK13" s="15"/>
      <c r="AL13" s="11"/>
      <c r="AM13" s="11"/>
      <c r="AN13" s="11"/>
      <c r="AO13" s="11"/>
      <c r="AP13" s="11"/>
      <c r="AQ13" s="11"/>
      <c r="AR13" s="11"/>
      <c r="AS13" s="11"/>
      <c r="AT13" s="11"/>
      <c r="AU13" s="6"/>
    </row>
    <row r="14" spans="1:4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5"/>
      <c r="AI14" s="15"/>
      <c r="AJ14" s="15"/>
      <c r="AK14" s="15"/>
      <c r="AL14" s="11"/>
      <c r="AM14" s="11"/>
      <c r="AN14" s="11"/>
      <c r="AO14" s="11"/>
      <c r="AP14" s="11"/>
      <c r="AQ14" s="11"/>
      <c r="AR14" s="11"/>
      <c r="AS14" s="11"/>
      <c r="AT14" s="11"/>
      <c r="AU14" s="6"/>
    </row>
    <row r="15" spans="1:46" ht="12.75">
      <c r="A15" s="14"/>
      <c r="B15" s="14"/>
      <c r="C15" s="14"/>
      <c r="D15" s="14"/>
      <c r="E15" s="14"/>
      <c r="F15" s="14"/>
      <c r="G15" s="14"/>
      <c r="H15" s="16"/>
      <c r="I15" s="16"/>
      <c r="J15" s="13"/>
      <c r="K15" s="13"/>
      <c r="L15" s="13"/>
      <c r="M15" s="1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1"/>
      <c r="Z15" s="13"/>
      <c r="AA15" s="15"/>
      <c r="AB15" s="15"/>
      <c r="AC15" s="15"/>
      <c r="AD15" s="14" t="s">
        <v>38</v>
      </c>
      <c r="AE15" s="15"/>
      <c r="AF15" s="15"/>
      <c r="AG15" s="15"/>
      <c r="AH15" s="15"/>
      <c r="AI15" s="15"/>
      <c r="AJ15" s="15"/>
      <c r="AK15" s="15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AD16" s="143">
        <v>3</v>
      </c>
      <c r="AE16" s="143">
        <v>1</v>
      </c>
      <c r="AF16" s="15"/>
      <c r="AG16" s="17"/>
      <c r="AH16" s="143">
        <v>1</v>
      </c>
      <c r="AI16" s="144">
        <v>2</v>
      </c>
      <c r="AJ16" s="15"/>
      <c r="AK16" s="15"/>
      <c r="AL16" s="143">
        <v>2</v>
      </c>
      <c r="AM16" s="143">
        <v>0</v>
      </c>
      <c r="AN16" s="145">
        <v>0</v>
      </c>
      <c r="AO16" s="143">
        <v>5</v>
      </c>
    </row>
    <row r="17" spans="1:1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45" ht="12.75">
      <c r="A18" s="18"/>
      <c r="AD18" s="3" t="s">
        <v>253</v>
      </c>
      <c r="AE18" s="10"/>
      <c r="AF18" s="10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2.75">
      <c r="A19" s="18"/>
      <c r="B19" s="18"/>
      <c r="Z19" s="2"/>
      <c r="AA19" s="2"/>
      <c r="AB19" s="2"/>
      <c r="AC19" s="2"/>
      <c r="AD19" s="3" t="s">
        <v>87</v>
      </c>
      <c r="AE19" s="10"/>
      <c r="AF19" s="10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6:44" ht="12.75"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6:45" ht="12.75">
      <c r="Z21" s="2"/>
      <c r="AA21" s="15"/>
      <c r="AB21" s="2"/>
      <c r="AC21" s="2"/>
      <c r="AD21" s="143">
        <v>3</v>
      </c>
      <c r="AE21" s="143">
        <v>1</v>
      </c>
      <c r="AF21" s="15"/>
      <c r="AG21" s="17"/>
      <c r="AH21" s="143">
        <v>1</v>
      </c>
      <c r="AI21" s="144">
        <v>2</v>
      </c>
      <c r="AJ21" s="15"/>
      <c r="AK21" s="15"/>
      <c r="AL21" s="143">
        <v>2</v>
      </c>
      <c r="AM21" s="143">
        <v>0</v>
      </c>
      <c r="AN21" s="145">
        <v>0</v>
      </c>
      <c r="AO21" s="143">
        <v>5</v>
      </c>
      <c r="AP21" s="2"/>
      <c r="AQ21" s="2"/>
      <c r="AR21" s="4"/>
      <c r="AS21" s="19"/>
    </row>
    <row r="22" spans="26:50" ht="12.75">
      <c r="Z22" s="2"/>
      <c r="AA22" s="2"/>
      <c r="AB22" s="2"/>
      <c r="AC22" s="20"/>
      <c r="AD22" s="20"/>
      <c r="AE22" s="20"/>
      <c r="AF22" s="20"/>
      <c r="AG22" s="20"/>
      <c r="AH22" s="20"/>
      <c r="AI22" s="2"/>
      <c r="AJ22" s="2"/>
      <c r="AK22" s="2"/>
      <c r="AL22" s="2"/>
      <c r="AM22" s="2"/>
      <c r="AN22" s="2"/>
      <c r="AO22" s="20"/>
      <c r="AP22" s="20"/>
      <c r="AQ22" s="20"/>
      <c r="AR22" s="20"/>
      <c r="AS22" s="20"/>
      <c r="AT22" s="2"/>
      <c r="AU22" s="2"/>
      <c r="AV22" s="2"/>
      <c r="AW22" s="2"/>
      <c r="AX22" s="2"/>
    </row>
    <row r="23" spans="1:50" s="18" customFormat="1" ht="12.75">
      <c r="A23" s="21" t="s">
        <v>39</v>
      </c>
      <c r="B23" s="21"/>
      <c r="AR23" s="1"/>
      <c r="AT23" s="1"/>
      <c r="AV23" s="1"/>
      <c r="AX23" s="1"/>
    </row>
    <row r="24" ht="6.75" customHeight="1">
      <c r="AA24" s="2"/>
    </row>
    <row r="25" spans="1:50" ht="12.75">
      <c r="A25" s="140">
        <v>3</v>
      </c>
      <c r="B25" s="140">
        <v>5</v>
      </c>
      <c r="C25" s="140">
        <v>9</v>
      </c>
      <c r="D25" s="140">
        <v>0</v>
      </c>
      <c r="E25" s="140">
        <v>2</v>
      </c>
      <c r="F25" s="140">
        <v>9</v>
      </c>
      <c r="G25" s="140">
        <v>1</v>
      </c>
      <c r="H25" s="140">
        <v>4</v>
      </c>
      <c r="I25" s="2"/>
      <c r="AQ25" s="2"/>
      <c r="AR25" s="2"/>
      <c r="AT25" s="2"/>
      <c r="AU25" s="2"/>
      <c r="AV25" s="2"/>
      <c r="AX25" s="2"/>
    </row>
    <row r="27" spans="1:7" ht="12.75" customHeight="1">
      <c r="A27" s="18" t="s">
        <v>40</v>
      </c>
      <c r="B27" s="18"/>
      <c r="C27" s="18"/>
      <c r="D27" s="18"/>
      <c r="E27" s="18"/>
      <c r="F27" s="18"/>
      <c r="G27" s="18"/>
    </row>
    <row r="28" ht="6.75" customHeight="1">
      <c r="AA28" s="2"/>
    </row>
    <row r="29" spans="1:47" ht="12.75" customHeight="1">
      <c r="A29" s="140" t="s">
        <v>41</v>
      </c>
      <c r="B29" s="140" t="s">
        <v>42</v>
      </c>
      <c r="C29" s="140" t="s">
        <v>43</v>
      </c>
      <c r="D29" s="140" t="s">
        <v>44</v>
      </c>
      <c r="E29" s="140"/>
      <c r="F29" s="140" t="s">
        <v>233</v>
      </c>
      <c r="G29" s="140" t="s">
        <v>234</v>
      </c>
      <c r="H29" s="140" t="s">
        <v>235</v>
      </c>
      <c r="I29" s="140" t="s">
        <v>236</v>
      </c>
      <c r="J29" s="140" t="s">
        <v>50</v>
      </c>
      <c r="K29" s="140" t="s">
        <v>233</v>
      </c>
      <c r="L29" s="140" t="s">
        <v>70</v>
      </c>
      <c r="M29" s="140" t="s">
        <v>50</v>
      </c>
      <c r="N29" s="140" t="s">
        <v>43</v>
      </c>
      <c r="O29" s="140" t="s">
        <v>44</v>
      </c>
      <c r="P29" s="140"/>
      <c r="Q29" s="140" t="s">
        <v>45</v>
      </c>
      <c r="R29" s="140" t="s">
        <v>41</v>
      </c>
      <c r="S29" s="140" t="s">
        <v>50</v>
      </c>
      <c r="T29" s="140" t="s">
        <v>42</v>
      </c>
      <c r="U29" s="140" t="s">
        <v>51</v>
      </c>
      <c r="V29" s="140" t="s">
        <v>46</v>
      </c>
      <c r="W29" s="140" t="s">
        <v>48</v>
      </c>
      <c r="X29" s="140" t="s">
        <v>52</v>
      </c>
      <c r="Y29" s="140" t="s">
        <v>53</v>
      </c>
      <c r="Z29" s="140" t="s">
        <v>47</v>
      </c>
      <c r="AA29" s="140"/>
      <c r="AB29" s="140" t="s">
        <v>175</v>
      </c>
      <c r="AC29" s="140" t="s">
        <v>55</v>
      </c>
      <c r="AD29" s="140" t="s">
        <v>55</v>
      </c>
      <c r="AE29" s="140"/>
      <c r="AF29" s="140" t="s">
        <v>54</v>
      </c>
      <c r="AG29" s="140" t="s">
        <v>55</v>
      </c>
      <c r="AH29" s="140"/>
      <c r="AI29" s="140" t="s">
        <v>254</v>
      </c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2"/>
    </row>
    <row r="30" spans="1:46" s="220" customFormat="1" ht="7.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9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</row>
    <row r="31" spans="1:7" ht="12.75" customHeight="1">
      <c r="A31" s="18" t="s">
        <v>56</v>
      </c>
      <c r="B31" s="18"/>
      <c r="C31" s="18"/>
      <c r="D31" s="18"/>
      <c r="E31" s="18"/>
      <c r="F31" s="18"/>
      <c r="G31" s="22"/>
    </row>
    <row r="32" ht="6.75" customHeight="1">
      <c r="AA32" s="2"/>
    </row>
    <row r="33" spans="1:46" ht="12.75" customHeight="1">
      <c r="A33" s="140" t="s">
        <v>0</v>
      </c>
      <c r="B33" s="140" t="s">
        <v>57</v>
      </c>
      <c r="C33" s="140" t="s">
        <v>58</v>
      </c>
      <c r="D33" s="140" t="s">
        <v>59</v>
      </c>
      <c r="E33" s="140" t="s">
        <v>60</v>
      </c>
      <c r="F33" s="140" t="s">
        <v>61</v>
      </c>
      <c r="G33" s="140" t="s">
        <v>62</v>
      </c>
      <c r="H33" s="140"/>
      <c r="I33" s="140" t="s">
        <v>63</v>
      </c>
      <c r="J33" s="140" t="s">
        <v>64</v>
      </c>
      <c r="K33" s="140" t="s">
        <v>60</v>
      </c>
      <c r="L33" s="140" t="s">
        <v>65</v>
      </c>
      <c r="M33" s="140" t="s">
        <v>60</v>
      </c>
      <c r="N33" s="140" t="s">
        <v>66</v>
      </c>
      <c r="O33" s="140" t="s">
        <v>67</v>
      </c>
      <c r="P33" s="140" t="s">
        <v>60</v>
      </c>
      <c r="Q33" s="140" t="s">
        <v>63</v>
      </c>
      <c r="R33" s="140" t="s">
        <v>68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</row>
    <row r="34" ht="6.75" customHeight="1"/>
    <row r="35" spans="1:2" ht="12.75">
      <c r="A35" s="18" t="s">
        <v>84</v>
      </c>
      <c r="B35" s="18"/>
    </row>
    <row r="36" ht="6.75" customHeight="1">
      <c r="AA36" s="2"/>
    </row>
    <row r="37" spans="1:46" ht="12.75">
      <c r="A37" s="140" t="s">
        <v>49</v>
      </c>
      <c r="B37" s="140" t="s">
        <v>47</v>
      </c>
      <c r="C37" s="140" t="s">
        <v>69</v>
      </c>
      <c r="D37" s="140" t="s">
        <v>70</v>
      </c>
      <c r="E37" s="140" t="s">
        <v>47</v>
      </c>
      <c r="F37" s="140" t="s">
        <v>71</v>
      </c>
      <c r="G37" s="140" t="s">
        <v>45</v>
      </c>
      <c r="H37" s="140" t="s">
        <v>70</v>
      </c>
      <c r="I37" s="140" t="s">
        <v>44</v>
      </c>
      <c r="J37" s="140"/>
      <c r="K37" s="140">
        <v>3</v>
      </c>
      <c r="L37" s="140">
        <v>0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</row>
    <row r="38" spans="1:46" ht="12.75">
      <c r="A38" s="140">
        <v>8</v>
      </c>
      <c r="B38" s="140">
        <v>2</v>
      </c>
      <c r="C38" s="141">
        <v>9</v>
      </c>
      <c r="D38" s="140">
        <v>4</v>
      </c>
      <c r="E38" s="142">
        <v>8</v>
      </c>
      <c r="G38" s="140" t="s">
        <v>49</v>
      </c>
      <c r="H38" s="140" t="s">
        <v>42</v>
      </c>
      <c r="I38" s="140" t="s">
        <v>47</v>
      </c>
      <c r="J38" s="140" t="s">
        <v>46</v>
      </c>
      <c r="K38" s="140" t="s">
        <v>51</v>
      </c>
      <c r="L38" s="140" t="s">
        <v>45</v>
      </c>
      <c r="M38" s="140" t="s">
        <v>71</v>
      </c>
      <c r="N38" s="140" t="s">
        <v>47</v>
      </c>
      <c r="O38" s="140" t="s">
        <v>43</v>
      </c>
      <c r="P38" s="140" t="s">
        <v>47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</row>
    <row r="39" spans="1:3" ht="12.75">
      <c r="A39" s="6"/>
      <c r="B39" s="7"/>
      <c r="C39" s="6"/>
    </row>
    <row r="40" ht="7.5" customHeight="1"/>
    <row r="41" spans="1:21" ht="12.75">
      <c r="A41" s="3" t="s">
        <v>72</v>
      </c>
      <c r="L41" s="3" t="s">
        <v>73</v>
      </c>
      <c r="U41" s="3" t="s">
        <v>74</v>
      </c>
    </row>
    <row r="42" ht="6.75" customHeight="1">
      <c r="AA42" s="2"/>
    </row>
    <row r="43" spans="1:37" ht="12.75">
      <c r="A43" s="140">
        <v>0</v>
      </c>
      <c r="B43" s="140">
        <v>2</v>
      </c>
      <c r="C43" s="140"/>
      <c r="D43" s="140"/>
      <c r="E43" s="140"/>
      <c r="F43" s="140"/>
      <c r="G43" s="140"/>
      <c r="H43" s="140"/>
      <c r="I43" s="2"/>
      <c r="J43" s="2"/>
      <c r="K43" s="2"/>
      <c r="L43" s="140">
        <v>5</v>
      </c>
      <c r="M43" s="140">
        <v>8</v>
      </c>
      <c r="N43" s="140">
        <v>2</v>
      </c>
      <c r="O43" s="140">
        <v>3</v>
      </c>
      <c r="P43" s="140">
        <v>1</v>
      </c>
      <c r="Q43" s="140">
        <v>7</v>
      </c>
      <c r="R43" s="140">
        <v>4</v>
      </c>
      <c r="S43" s="140">
        <v>3</v>
      </c>
      <c r="T43" s="2"/>
      <c r="U43" s="140">
        <v>5</v>
      </c>
      <c r="V43" s="140">
        <v>8</v>
      </c>
      <c r="W43" s="140">
        <v>2</v>
      </c>
      <c r="X43" s="140">
        <v>3</v>
      </c>
      <c r="Y43" s="140">
        <v>1</v>
      </c>
      <c r="Z43" s="140">
        <v>6</v>
      </c>
      <c r="AA43" s="140">
        <v>2</v>
      </c>
      <c r="AB43" s="140">
        <v>5</v>
      </c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4.25" customHeight="1">
      <c r="AA45" s="2"/>
    </row>
    <row r="46" spans="1:47" ht="6.75" customHeight="1">
      <c r="A46" s="129"/>
      <c r="B46" s="130"/>
      <c r="C46" s="130"/>
      <c r="D46" s="130"/>
      <c r="E46" s="130"/>
      <c r="F46" s="130"/>
      <c r="G46" s="130"/>
      <c r="H46" s="131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1"/>
      <c r="Y46" s="130"/>
      <c r="Z46" s="130"/>
      <c r="AA46" s="132"/>
      <c r="AB46" s="130"/>
      <c r="AC46" s="130"/>
      <c r="AD46" s="130"/>
      <c r="AE46" s="130"/>
      <c r="AF46" s="130"/>
      <c r="AG46" s="130"/>
      <c r="AH46" s="130"/>
      <c r="AI46" s="131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1"/>
      <c r="AU46" s="2"/>
    </row>
    <row r="47" spans="1:59" ht="12.75">
      <c r="A47" s="133" t="s">
        <v>75</v>
      </c>
      <c r="B47" s="134"/>
      <c r="C47" s="134"/>
      <c r="D47" s="134"/>
      <c r="E47" s="134"/>
      <c r="F47" s="134"/>
      <c r="G47" s="134"/>
      <c r="H47" s="135"/>
      <c r="I47" s="134" t="s">
        <v>85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6"/>
      <c r="U47" s="136"/>
      <c r="V47" s="136"/>
      <c r="W47" s="136"/>
      <c r="X47" s="135"/>
      <c r="Y47" s="134" t="s">
        <v>76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7"/>
      <c r="AJ47" s="134" t="s">
        <v>76</v>
      </c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2"/>
      <c r="AX47" s="24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ht="12.75">
      <c r="A48" s="138" t="s">
        <v>255</v>
      </c>
      <c r="B48" s="136"/>
      <c r="C48" s="136"/>
      <c r="D48" s="136"/>
      <c r="E48" s="136"/>
      <c r="F48" s="136"/>
      <c r="G48" s="136"/>
      <c r="H48" s="135"/>
      <c r="I48" s="134" t="s">
        <v>86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6"/>
      <c r="U48" s="136"/>
      <c r="V48" s="136"/>
      <c r="W48" s="136"/>
      <c r="X48" s="135"/>
      <c r="Y48" s="134" t="s">
        <v>77</v>
      </c>
      <c r="Z48" s="139"/>
      <c r="AA48" s="136"/>
      <c r="AB48" s="136"/>
      <c r="AC48" s="136"/>
      <c r="AD48" s="136"/>
      <c r="AE48" s="136"/>
      <c r="AF48" s="136"/>
      <c r="AG48" s="136"/>
      <c r="AH48" s="136"/>
      <c r="AI48" s="137"/>
      <c r="AJ48" s="134" t="s">
        <v>78</v>
      </c>
      <c r="AK48" s="139"/>
      <c r="AL48" s="136"/>
      <c r="AM48" s="136"/>
      <c r="AN48" s="136"/>
      <c r="AO48" s="136"/>
      <c r="AP48" s="136"/>
      <c r="AQ48" s="136"/>
      <c r="AR48" s="136"/>
      <c r="AS48" s="136"/>
      <c r="AT48" s="137"/>
      <c r="AU48" s="2"/>
      <c r="AX48" s="24"/>
      <c r="AY48" s="28"/>
      <c r="AZ48" s="25"/>
      <c r="BA48" s="25"/>
      <c r="BB48" s="25"/>
      <c r="BC48" s="25"/>
      <c r="BD48" s="25"/>
      <c r="BE48" s="25"/>
      <c r="BF48" s="25"/>
      <c r="BG48" s="25"/>
    </row>
    <row r="49" spans="1:59" ht="12.75">
      <c r="A49" s="138" t="s">
        <v>88</v>
      </c>
      <c r="B49" s="136"/>
      <c r="C49" s="136"/>
      <c r="D49" s="136"/>
      <c r="E49" s="136"/>
      <c r="F49" s="136"/>
      <c r="G49" s="136"/>
      <c r="H49" s="137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5"/>
      <c r="Y49" s="134" t="s">
        <v>256</v>
      </c>
      <c r="Z49" s="136"/>
      <c r="AA49" s="136"/>
      <c r="AB49" s="136"/>
      <c r="AC49" s="136"/>
      <c r="AD49" s="136"/>
      <c r="AE49" s="136"/>
      <c r="AF49" s="136"/>
      <c r="AG49" s="134"/>
      <c r="AH49" s="136"/>
      <c r="AI49" s="135"/>
      <c r="AJ49" s="134" t="s">
        <v>79</v>
      </c>
      <c r="AK49" s="136"/>
      <c r="AL49" s="136"/>
      <c r="AM49" s="136"/>
      <c r="AN49" s="136"/>
      <c r="AO49" s="136"/>
      <c r="AP49" s="136"/>
      <c r="AQ49" s="136"/>
      <c r="AR49" s="134"/>
      <c r="AS49" s="136"/>
      <c r="AT49" s="137"/>
      <c r="AU49" s="2"/>
      <c r="AX49" s="24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47" ht="12.75">
      <c r="A50" s="27"/>
      <c r="B50" s="25"/>
      <c r="C50" s="25"/>
      <c r="D50" s="25"/>
      <c r="E50" s="25"/>
      <c r="F50" s="25"/>
      <c r="G50" s="25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8"/>
      <c r="W50" s="25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8"/>
      <c r="AI50" s="26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6"/>
      <c r="AU50" s="2"/>
    </row>
    <row r="51" spans="1:47" ht="12.75">
      <c r="A51" s="27"/>
      <c r="B51" s="25"/>
      <c r="C51" s="25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8"/>
      <c r="W51" s="25"/>
      <c r="X51" s="26"/>
      <c r="Y51" s="25"/>
      <c r="Z51" s="25"/>
      <c r="AA51" s="25"/>
      <c r="AB51" s="25"/>
      <c r="AC51" s="25"/>
      <c r="AD51" s="25"/>
      <c r="AE51" s="25"/>
      <c r="AF51" s="25"/>
      <c r="AG51" s="25"/>
      <c r="AH51" s="28"/>
      <c r="AI51" s="26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6"/>
      <c r="AU51" s="2"/>
    </row>
    <row r="52" spans="1:47" ht="12.75">
      <c r="A52" s="27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  <c r="AU52" s="2"/>
    </row>
    <row r="53" spans="1:47" ht="12.75">
      <c r="A53" s="229" t="s">
        <v>250</v>
      </c>
      <c r="B53" s="230"/>
      <c r="C53" s="230"/>
      <c r="D53" s="230"/>
      <c r="E53" s="230"/>
      <c r="F53" s="230"/>
      <c r="G53" s="230"/>
      <c r="H53" s="231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24"/>
      <c r="Z53" s="225"/>
      <c r="AA53" s="225"/>
      <c r="AB53" s="225"/>
      <c r="AC53" s="225"/>
      <c r="AD53" s="225"/>
      <c r="AE53" s="225"/>
      <c r="AF53" s="225"/>
      <c r="AG53" s="225"/>
      <c r="AH53" s="225"/>
      <c r="AI53" s="226"/>
      <c r="AJ53" s="25"/>
      <c r="AL53" s="25"/>
      <c r="AM53" s="25"/>
      <c r="AN53" s="25"/>
      <c r="AO53" s="25"/>
      <c r="AP53" s="25"/>
      <c r="AQ53" s="25"/>
      <c r="AR53" s="25"/>
      <c r="AS53" s="25"/>
      <c r="AT53" s="26"/>
      <c r="AU53" s="2"/>
    </row>
    <row r="54" spans="1:47" ht="12.75">
      <c r="A54" s="29"/>
      <c r="B54" s="30"/>
      <c r="C54" s="30"/>
      <c r="D54" s="30"/>
      <c r="E54" s="30"/>
      <c r="F54" s="30"/>
      <c r="G54" s="30"/>
      <c r="H54" s="31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1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1"/>
      <c r="AU54" s="2"/>
    </row>
  </sheetData>
  <mergeCells count="4">
    <mergeCell ref="Y53:AI53"/>
    <mergeCell ref="A5:AS5"/>
    <mergeCell ref="A6:AS6"/>
    <mergeCell ref="A53:H53"/>
  </mergeCells>
  <printOptions/>
  <pageMargins left="0.6692913385826772" right="0.1968503937007874" top="0.984251968503937" bottom="0.866141732283464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T54"/>
  <sheetViews>
    <sheetView workbookViewId="0" topLeftCell="A1">
      <selection activeCell="A1" sqref="A1"/>
    </sheetView>
  </sheetViews>
  <sheetFormatPr defaultColWidth="9.00390625" defaultRowHeight="12.75"/>
  <cols>
    <col min="1" max="45" width="2.125" style="3" customWidth="1"/>
    <col min="46" max="46" width="3.00390625" style="3" customWidth="1"/>
    <col min="47" max="56" width="2.125" style="3" customWidth="1"/>
    <col min="57" max="16384" width="10.625" style="3" customWidth="1"/>
  </cols>
  <sheetData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AE2" s="1"/>
      <c r="AF2" s="1"/>
      <c r="AG2" s="2"/>
      <c r="AH2" s="2"/>
      <c r="AI2" s="2"/>
      <c r="AJ2" s="2"/>
      <c r="AK2" s="2"/>
    </row>
    <row r="5" spans="1:47" ht="20.25" customHeight="1">
      <c r="A5" s="227" t="s">
        <v>257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127"/>
      <c r="AU5" s="6"/>
    </row>
    <row r="6" spans="1:47" ht="20.25" customHeight="1">
      <c r="A6" s="228" t="s">
        <v>35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128"/>
      <c r="AU6" s="6"/>
    </row>
    <row r="7" spans="1:47" ht="36" customHeight="1">
      <c r="A7" s="5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72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A8" s="9"/>
      <c r="AB8" s="9"/>
      <c r="AC8" s="9"/>
      <c r="AD8" s="3" t="s">
        <v>252</v>
      </c>
      <c r="AE8" s="10"/>
      <c r="AF8" s="10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9"/>
      <c r="AB9" s="9"/>
      <c r="AC9" s="9"/>
      <c r="AD9" s="3" t="s">
        <v>87</v>
      </c>
      <c r="AE9" s="10"/>
      <c r="AF9" s="10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A10" s="9"/>
      <c r="AB10" s="9"/>
      <c r="AC10" s="9"/>
      <c r="AE10" s="10"/>
      <c r="AF10" s="10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2"/>
      <c r="Y11" s="12"/>
      <c r="Z11" s="12"/>
      <c r="AA11" s="12"/>
      <c r="AB11" s="12"/>
      <c r="AC11" s="12"/>
      <c r="AD11" s="14" t="s">
        <v>37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5"/>
      <c r="AO11" s="15"/>
      <c r="AP11" s="11"/>
      <c r="AQ11" s="11"/>
      <c r="AR11" s="11"/>
      <c r="AS11" s="11"/>
      <c r="AT11" s="11"/>
      <c r="AU11" s="6"/>
    </row>
    <row r="12" spans="1:46" ht="12.75">
      <c r="A12" s="14"/>
      <c r="B12" s="14"/>
      <c r="C12" s="14"/>
      <c r="D12" s="14"/>
      <c r="E12" s="14"/>
      <c r="F12" s="14"/>
      <c r="G12" s="14"/>
      <c r="H12" s="16"/>
      <c r="I12" s="16"/>
      <c r="J12" s="13"/>
      <c r="K12" s="13"/>
      <c r="L12" s="13"/>
      <c r="M12" s="13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1"/>
      <c r="Z12" s="12"/>
      <c r="AA12" s="15"/>
      <c r="AB12" s="15"/>
      <c r="AC12" s="15"/>
      <c r="AD12" s="143">
        <v>0</v>
      </c>
      <c r="AE12" s="143">
        <v>1</v>
      </c>
      <c r="AF12" s="15"/>
      <c r="AG12" s="17"/>
      <c r="AH12" s="143">
        <v>0</v>
      </c>
      <c r="AI12" s="144">
        <v>1</v>
      </c>
      <c r="AJ12" s="15"/>
      <c r="AK12" s="15"/>
      <c r="AL12" s="143">
        <v>2</v>
      </c>
      <c r="AM12" s="143">
        <v>0</v>
      </c>
      <c r="AN12" s="145">
        <v>0</v>
      </c>
      <c r="AO12" s="143">
        <v>5</v>
      </c>
      <c r="AP12" s="11"/>
      <c r="AQ12" s="11"/>
      <c r="AR12" s="11"/>
      <c r="AS12" s="11"/>
      <c r="AT12" s="11"/>
    </row>
    <row r="13" spans="1:47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P13" s="12"/>
      <c r="Q13" s="12"/>
      <c r="R13" s="12"/>
      <c r="S13" s="12"/>
      <c r="T13" s="12"/>
      <c r="U13" s="12"/>
      <c r="V13" s="13"/>
      <c r="W13" s="13"/>
      <c r="X13" s="12"/>
      <c r="Y13" s="12"/>
      <c r="Z13" s="13"/>
      <c r="AA13" s="13"/>
      <c r="AB13" s="13"/>
      <c r="AC13" s="13"/>
      <c r="AD13" s="13"/>
      <c r="AE13" s="13"/>
      <c r="AF13" s="13"/>
      <c r="AG13" s="13"/>
      <c r="AH13" s="15"/>
      <c r="AI13" s="15"/>
      <c r="AJ13" s="15"/>
      <c r="AK13" s="15"/>
      <c r="AL13" s="11"/>
      <c r="AM13" s="11"/>
      <c r="AN13" s="11"/>
      <c r="AO13" s="11"/>
      <c r="AP13" s="11"/>
      <c r="AQ13" s="11"/>
      <c r="AR13" s="11"/>
      <c r="AS13" s="11"/>
      <c r="AT13" s="11"/>
      <c r="AU13" s="6"/>
    </row>
    <row r="14" spans="1:47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  <c r="S14" s="12"/>
      <c r="T14" s="12"/>
      <c r="U14" s="12"/>
      <c r="V14" s="13"/>
      <c r="W14" s="13"/>
      <c r="X14" s="12"/>
      <c r="Y14" s="12"/>
      <c r="Z14" s="13"/>
      <c r="AA14" s="13"/>
      <c r="AB14" s="13"/>
      <c r="AC14" s="13"/>
      <c r="AD14" s="13"/>
      <c r="AE14" s="13"/>
      <c r="AF14" s="13"/>
      <c r="AG14" s="13"/>
      <c r="AH14" s="15"/>
      <c r="AI14" s="15"/>
      <c r="AJ14" s="15"/>
      <c r="AK14" s="15"/>
      <c r="AL14" s="11"/>
      <c r="AM14" s="11"/>
      <c r="AN14" s="11"/>
      <c r="AO14" s="11"/>
      <c r="AP14" s="11"/>
      <c r="AQ14" s="11"/>
      <c r="AR14" s="11"/>
      <c r="AS14" s="11"/>
      <c r="AT14" s="11"/>
      <c r="AU14" s="6"/>
    </row>
    <row r="15" spans="1:46" ht="12.75">
      <c r="A15" s="14"/>
      <c r="B15" s="14"/>
      <c r="C15" s="14"/>
      <c r="D15" s="14"/>
      <c r="E15" s="14"/>
      <c r="F15" s="14"/>
      <c r="G15" s="14"/>
      <c r="H15" s="16"/>
      <c r="I15" s="16"/>
      <c r="J15" s="13"/>
      <c r="K15" s="13"/>
      <c r="L15" s="13"/>
      <c r="M15" s="13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1"/>
      <c r="Z15" s="13"/>
      <c r="AA15" s="15"/>
      <c r="AB15" s="15"/>
      <c r="AC15" s="15"/>
      <c r="AD15" s="14" t="s">
        <v>38</v>
      </c>
      <c r="AE15" s="15"/>
      <c r="AF15" s="15"/>
      <c r="AG15" s="15"/>
      <c r="AH15" s="15"/>
      <c r="AI15" s="15"/>
      <c r="AJ15" s="15"/>
      <c r="AK15" s="15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AD16" s="143">
        <v>3</v>
      </c>
      <c r="AE16" s="143">
        <v>1</v>
      </c>
      <c r="AF16" s="15"/>
      <c r="AG16" s="17"/>
      <c r="AH16" s="143">
        <v>1</v>
      </c>
      <c r="AI16" s="144">
        <v>2</v>
      </c>
      <c r="AJ16" s="15"/>
      <c r="AK16" s="15"/>
      <c r="AL16" s="143">
        <v>2</v>
      </c>
      <c r="AM16" s="143">
        <v>0</v>
      </c>
      <c r="AN16" s="145">
        <v>0</v>
      </c>
      <c r="AO16" s="143">
        <v>5</v>
      </c>
    </row>
    <row r="17" spans="1:1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45" ht="12.75">
      <c r="A18" s="18"/>
      <c r="AD18" s="3" t="s">
        <v>253</v>
      </c>
      <c r="AE18" s="10"/>
      <c r="AF18" s="10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2.75">
      <c r="A19" s="18"/>
      <c r="B19" s="18"/>
      <c r="Z19" s="2"/>
      <c r="AA19" s="2"/>
      <c r="AB19" s="2"/>
      <c r="AC19" s="2"/>
      <c r="AD19" s="3" t="s">
        <v>87</v>
      </c>
      <c r="AE19" s="10"/>
      <c r="AF19" s="10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6:44" ht="12.75"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6:45" ht="12.75">
      <c r="Z21" s="2"/>
      <c r="AA21" s="15"/>
      <c r="AB21" s="2"/>
      <c r="AC21" s="2"/>
      <c r="AD21" s="143">
        <v>3</v>
      </c>
      <c r="AE21" s="143">
        <v>1</v>
      </c>
      <c r="AF21" s="15"/>
      <c r="AG21" s="17"/>
      <c r="AH21" s="143">
        <v>1</v>
      </c>
      <c r="AI21" s="144">
        <v>2</v>
      </c>
      <c r="AJ21" s="15"/>
      <c r="AK21" s="15"/>
      <c r="AL21" s="143">
        <v>2</v>
      </c>
      <c r="AM21" s="143">
        <v>0</v>
      </c>
      <c r="AN21" s="145">
        <v>0</v>
      </c>
      <c r="AO21" s="143">
        <v>5</v>
      </c>
      <c r="AP21" s="2"/>
      <c r="AQ21" s="2"/>
      <c r="AR21" s="4"/>
      <c r="AS21" s="19"/>
    </row>
    <row r="22" spans="26:50" ht="12.75">
      <c r="Z22" s="2"/>
      <c r="AA22" s="2"/>
      <c r="AB22" s="2"/>
      <c r="AC22" s="20"/>
      <c r="AD22" s="20"/>
      <c r="AE22" s="20"/>
      <c r="AF22" s="20"/>
      <c r="AG22" s="20"/>
      <c r="AH22" s="20"/>
      <c r="AI22" s="2"/>
      <c r="AJ22" s="2"/>
      <c r="AK22" s="2"/>
      <c r="AL22" s="2"/>
      <c r="AM22" s="2"/>
      <c r="AN22" s="2"/>
      <c r="AO22" s="20"/>
      <c r="AP22" s="20"/>
      <c r="AQ22" s="20"/>
      <c r="AR22" s="20"/>
      <c r="AS22" s="20"/>
      <c r="AT22" s="2"/>
      <c r="AU22" s="2"/>
      <c r="AV22" s="2"/>
      <c r="AW22" s="2"/>
      <c r="AX22" s="2"/>
    </row>
    <row r="23" spans="1:50" s="18" customFormat="1" ht="12.75">
      <c r="A23" s="21" t="s">
        <v>39</v>
      </c>
      <c r="B23" s="21"/>
      <c r="AR23" s="1"/>
      <c r="AT23" s="1"/>
      <c r="AV23" s="1"/>
      <c r="AX23" s="1"/>
    </row>
    <row r="24" ht="6.75" customHeight="1">
      <c r="AA24" s="2"/>
    </row>
    <row r="25" spans="1:50" ht="12.75">
      <c r="A25" s="140">
        <v>3</v>
      </c>
      <c r="B25" s="140">
        <v>5</v>
      </c>
      <c r="C25" s="140">
        <v>9</v>
      </c>
      <c r="D25" s="140">
        <v>0</v>
      </c>
      <c r="E25" s="140">
        <v>2</v>
      </c>
      <c r="F25" s="140">
        <v>9</v>
      </c>
      <c r="G25" s="140">
        <v>1</v>
      </c>
      <c r="H25" s="140">
        <v>4</v>
      </c>
      <c r="I25" s="2"/>
      <c r="AQ25" s="2"/>
      <c r="AR25" s="2"/>
      <c r="AT25" s="2"/>
      <c r="AU25" s="2"/>
      <c r="AV25" s="2"/>
      <c r="AX25" s="2"/>
    </row>
    <row r="27" spans="1:7" ht="12.75" customHeight="1">
      <c r="A27" s="18" t="s">
        <v>40</v>
      </c>
      <c r="B27" s="18"/>
      <c r="C27" s="18"/>
      <c r="D27" s="18"/>
      <c r="E27" s="18"/>
      <c r="F27" s="18"/>
      <c r="G27" s="18"/>
    </row>
    <row r="28" ht="6.75" customHeight="1">
      <c r="AA28" s="2"/>
    </row>
    <row r="29" spans="1:47" ht="12.75" customHeight="1">
      <c r="A29" s="140" t="s">
        <v>41</v>
      </c>
      <c r="B29" s="140" t="s">
        <v>42</v>
      </c>
      <c r="C29" s="140" t="s">
        <v>43</v>
      </c>
      <c r="D29" s="140" t="s">
        <v>44</v>
      </c>
      <c r="E29" s="140"/>
      <c r="F29" s="140" t="s">
        <v>233</v>
      </c>
      <c r="G29" s="140" t="s">
        <v>234</v>
      </c>
      <c r="H29" s="140" t="s">
        <v>235</v>
      </c>
      <c r="I29" s="140" t="s">
        <v>236</v>
      </c>
      <c r="J29" s="140" t="s">
        <v>50</v>
      </c>
      <c r="K29" s="140" t="s">
        <v>233</v>
      </c>
      <c r="L29" s="140" t="s">
        <v>70</v>
      </c>
      <c r="M29" s="140" t="s">
        <v>50</v>
      </c>
      <c r="N29" s="140" t="s">
        <v>43</v>
      </c>
      <c r="O29" s="140" t="s">
        <v>44</v>
      </c>
      <c r="P29" s="140"/>
      <c r="Q29" s="140" t="s">
        <v>45</v>
      </c>
      <c r="R29" s="140" t="s">
        <v>41</v>
      </c>
      <c r="S29" s="140" t="s">
        <v>50</v>
      </c>
      <c r="T29" s="140" t="s">
        <v>42</v>
      </c>
      <c r="U29" s="140" t="s">
        <v>51</v>
      </c>
      <c r="V29" s="140" t="s">
        <v>46</v>
      </c>
      <c r="W29" s="140" t="s">
        <v>48</v>
      </c>
      <c r="X29" s="140" t="s">
        <v>52</v>
      </c>
      <c r="Y29" s="140" t="s">
        <v>53</v>
      </c>
      <c r="Z29" s="140" t="s">
        <v>47</v>
      </c>
      <c r="AA29" s="140"/>
      <c r="AB29" s="140" t="s">
        <v>175</v>
      </c>
      <c r="AC29" s="140" t="s">
        <v>55</v>
      </c>
      <c r="AD29" s="140" t="s">
        <v>55</v>
      </c>
      <c r="AE29" s="140"/>
      <c r="AF29" s="140" t="s">
        <v>54</v>
      </c>
      <c r="AG29" s="140" t="s">
        <v>55</v>
      </c>
      <c r="AH29" s="140"/>
      <c r="AI29" s="140" t="s">
        <v>254</v>
      </c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2"/>
    </row>
    <row r="30" spans="1:46" s="220" customFormat="1" ht="7.5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9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</row>
    <row r="31" spans="1:7" ht="12.75" customHeight="1">
      <c r="A31" s="18" t="s">
        <v>56</v>
      </c>
      <c r="B31" s="18"/>
      <c r="C31" s="18"/>
      <c r="D31" s="18"/>
      <c r="E31" s="18"/>
      <c r="F31" s="18"/>
      <c r="G31" s="22"/>
    </row>
    <row r="32" ht="6.75" customHeight="1">
      <c r="AA32" s="2"/>
    </row>
    <row r="33" spans="1:46" ht="12.75" customHeight="1">
      <c r="A33" s="140" t="s">
        <v>0</v>
      </c>
      <c r="B33" s="140" t="s">
        <v>57</v>
      </c>
      <c r="C33" s="140" t="s">
        <v>58</v>
      </c>
      <c r="D33" s="140" t="s">
        <v>59</v>
      </c>
      <c r="E33" s="140" t="s">
        <v>60</v>
      </c>
      <c r="F33" s="140" t="s">
        <v>61</v>
      </c>
      <c r="G33" s="140" t="s">
        <v>62</v>
      </c>
      <c r="H33" s="140"/>
      <c r="I33" s="140" t="s">
        <v>63</v>
      </c>
      <c r="J33" s="140" t="s">
        <v>64</v>
      </c>
      <c r="K33" s="140" t="s">
        <v>60</v>
      </c>
      <c r="L33" s="140" t="s">
        <v>65</v>
      </c>
      <c r="M33" s="140" t="s">
        <v>60</v>
      </c>
      <c r="N33" s="140" t="s">
        <v>66</v>
      </c>
      <c r="O33" s="140" t="s">
        <v>67</v>
      </c>
      <c r="P33" s="140" t="s">
        <v>60</v>
      </c>
      <c r="Q33" s="140" t="s">
        <v>63</v>
      </c>
      <c r="R33" s="140" t="s">
        <v>68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</row>
    <row r="34" ht="6.75" customHeight="1"/>
    <row r="35" spans="1:2" ht="12.75">
      <c r="A35" s="18" t="s">
        <v>84</v>
      </c>
      <c r="B35" s="18"/>
    </row>
    <row r="36" ht="6.75" customHeight="1">
      <c r="AA36" s="2"/>
    </row>
    <row r="37" spans="1:46" ht="12.75">
      <c r="A37" s="140" t="s">
        <v>49</v>
      </c>
      <c r="B37" s="140" t="s">
        <v>47</v>
      </c>
      <c r="C37" s="140" t="s">
        <v>69</v>
      </c>
      <c r="D37" s="140" t="s">
        <v>70</v>
      </c>
      <c r="E37" s="140" t="s">
        <v>47</v>
      </c>
      <c r="F37" s="140" t="s">
        <v>71</v>
      </c>
      <c r="G37" s="140" t="s">
        <v>45</v>
      </c>
      <c r="H37" s="140" t="s">
        <v>70</v>
      </c>
      <c r="I37" s="140" t="s">
        <v>44</v>
      </c>
      <c r="J37" s="140"/>
      <c r="K37" s="140">
        <v>3</v>
      </c>
      <c r="L37" s="140">
        <v>0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</row>
    <row r="38" spans="1:46" ht="12.75">
      <c r="A38" s="140">
        <v>8</v>
      </c>
      <c r="B38" s="140">
        <v>2</v>
      </c>
      <c r="C38" s="141">
        <v>9</v>
      </c>
      <c r="D38" s="140">
        <v>4</v>
      </c>
      <c r="E38" s="142">
        <v>8</v>
      </c>
      <c r="G38" s="140" t="s">
        <v>49</v>
      </c>
      <c r="H38" s="140" t="s">
        <v>42</v>
      </c>
      <c r="I38" s="140" t="s">
        <v>47</v>
      </c>
      <c r="J38" s="140" t="s">
        <v>46</v>
      </c>
      <c r="K38" s="140" t="s">
        <v>51</v>
      </c>
      <c r="L38" s="140" t="s">
        <v>45</v>
      </c>
      <c r="M38" s="140" t="s">
        <v>71</v>
      </c>
      <c r="N38" s="140" t="s">
        <v>47</v>
      </c>
      <c r="O38" s="140" t="s">
        <v>43</v>
      </c>
      <c r="P38" s="140" t="s">
        <v>47</v>
      </c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</row>
    <row r="39" spans="1:3" ht="12.75">
      <c r="A39" s="6"/>
      <c r="B39" s="7"/>
      <c r="C39" s="6"/>
    </row>
    <row r="40" ht="7.5" customHeight="1"/>
    <row r="41" spans="1:21" ht="12.75">
      <c r="A41" s="3" t="s">
        <v>72</v>
      </c>
      <c r="L41" s="3" t="s">
        <v>73</v>
      </c>
      <c r="U41" s="3" t="s">
        <v>74</v>
      </c>
    </row>
    <row r="42" ht="6.75" customHeight="1">
      <c r="AA42" s="2"/>
    </row>
    <row r="43" spans="1:37" ht="12.75">
      <c r="A43" s="140">
        <v>0</v>
      </c>
      <c r="B43" s="140">
        <v>2</v>
      </c>
      <c r="C43" s="140"/>
      <c r="D43" s="140"/>
      <c r="E43" s="140"/>
      <c r="F43" s="140"/>
      <c r="G43" s="140"/>
      <c r="H43" s="140"/>
      <c r="I43" s="2"/>
      <c r="J43" s="2"/>
      <c r="K43" s="2"/>
      <c r="L43" s="140">
        <v>5</v>
      </c>
      <c r="M43" s="140">
        <v>8</v>
      </c>
      <c r="N43" s="140">
        <v>2</v>
      </c>
      <c r="O43" s="140">
        <v>3</v>
      </c>
      <c r="P43" s="140">
        <v>1</v>
      </c>
      <c r="Q43" s="140">
        <v>7</v>
      </c>
      <c r="R43" s="140">
        <v>4</v>
      </c>
      <c r="S43" s="140">
        <v>3</v>
      </c>
      <c r="T43" s="2"/>
      <c r="U43" s="140">
        <v>5</v>
      </c>
      <c r="V43" s="140">
        <v>8</v>
      </c>
      <c r="W43" s="140">
        <v>2</v>
      </c>
      <c r="X43" s="140">
        <v>3</v>
      </c>
      <c r="Y43" s="140">
        <v>1</v>
      </c>
      <c r="Z43" s="140">
        <v>6</v>
      </c>
      <c r="AA43" s="140">
        <v>2</v>
      </c>
      <c r="AB43" s="140">
        <v>5</v>
      </c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3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ht="14.25" customHeight="1">
      <c r="AA45" s="2"/>
    </row>
    <row r="46" spans="1:47" ht="6.75" customHeight="1">
      <c r="A46" s="129"/>
      <c r="B46" s="130"/>
      <c r="C46" s="130"/>
      <c r="D46" s="130"/>
      <c r="E46" s="130"/>
      <c r="F46" s="130"/>
      <c r="G46" s="130"/>
      <c r="H46" s="131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1"/>
      <c r="Y46" s="130"/>
      <c r="Z46" s="130"/>
      <c r="AA46" s="132"/>
      <c r="AB46" s="130"/>
      <c r="AC46" s="130"/>
      <c r="AD46" s="130"/>
      <c r="AE46" s="130"/>
      <c r="AF46" s="130"/>
      <c r="AG46" s="130"/>
      <c r="AH46" s="130"/>
      <c r="AI46" s="131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1"/>
      <c r="AU46" s="2"/>
    </row>
    <row r="47" spans="1:59" ht="12.75">
      <c r="A47" s="133" t="s">
        <v>75</v>
      </c>
      <c r="B47" s="134"/>
      <c r="C47" s="134"/>
      <c r="D47" s="134"/>
      <c r="E47" s="134"/>
      <c r="F47" s="134"/>
      <c r="G47" s="134"/>
      <c r="H47" s="135"/>
      <c r="I47" s="134" t="s">
        <v>85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6"/>
      <c r="U47" s="136"/>
      <c r="V47" s="136"/>
      <c r="W47" s="136"/>
      <c r="X47" s="135"/>
      <c r="Y47" s="134" t="s">
        <v>76</v>
      </c>
      <c r="Z47" s="136"/>
      <c r="AA47" s="136"/>
      <c r="AB47" s="136"/>
      <c r="AC47" s="136"/>
      <c r="AD47" s="136"/>
      <c r="AE47" s="136"/>
      <c r="AF47" s="136"/>
      <c r="AG47" s="136"/>
      <c r="AH47" s="136"/>
      <c r="AI47" s="137"/>
      <c r="AJ47" s="134" t="s">
        <v>76</v>
      </c>
      <c r="AK47" s="136"/>
      <c r="AL47" s="136"/>
      <c r="AM47" s="136"/>
      <c r="AN47" s="136"/>
      <c r="AO47" s="136"/>
      <c r="AP47" s="136"/>
      <c r="AQ47" s="136"/>
      <c r="AR47" s="136"/>
      <c r="AS47" s="136"/>
      <c r="AT47" s="137"/>
      <c r="AU47" s="2"/>
      <c r="AX47" s="24"/>
      <c r="AY47" s="25"/>
      <c r="AZ47" s="25"/>
      <c r="BA47" s="25"/>
      <c r="BB47" s="25"/>
      <c r="BC47" s="25"/>
      <c r="BD47" s="25"/>
      <c r="BE47" s="25"/>
      <c r="BF47" s="25"/>
      <c r="BG47" s="25"/>
    </row>
    <row r="48" spans="1:59" ht="12.75">
      <c r="A48" s="138" t="s">
        <v>255</v>
      </c>
      <c r="B48" s="136"/>
      <c r="C48" s="136"/>
      <c r="D48" s="136"/>
      <c r="E48" s="136"/>
      <c r="F48" s="136"/>
      <c r="G48" s="136"/>
      <c r="H48" s="135"/>
      <c r="I48" s="134" t="s">
        <v>86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6"/>
      <c r="U48" s="136"/>
      <c r="V48" s="136"/>
      <c r="W48" s="136"/>
      <c r="X48" s="135"/>
      <c r="Y48" s="134" t="s">
        <v>77</v>
      </c>
      <c r="Z48" s="139"/>
      <c r="AA48" s="136"/>
      <c r="AB48" s="136"/>
      <c r="AC48" s="136"/>
      <c r="AD48" s="136"/>
      <c r="AE48" s="136"/>
      <c r="AF48" s="136"/>
      <c r="AG48" s="136"/>
      <c r="AH48" s="136"/>
      <c r="AI48" s="137"/>
      <c r="AJ48" s="134" t="s">
        <v>78</v>
      </c>
      <c r="AK48" s="139"/>
      <c r="AL48" s="136"/>
      <c r="AM48" s="136"/>
      <c r="AN48" s="136"/>
      <c r="AO48" s="136"/>
      <c r="AP48" s="136"/>
      <c r="AQ48" s="136"/>
      <c r="AR48" s="136"/>
      <c r="AS48" s="136"/>
      <c r="AT48" s="137"/>
      <c r="AU48" s="2"/>
      <c r="AX48" s="24"/>
      <c r="AY48" s="28"/>
      <c r="AZ48" s="25"/>
      <c r="BA48" s="25"/>
      <c r="BB48" s="25"/>
      <c r="BC48" s="25"/>
      <c r="BD48" s="25"/>
      <c r="BE48" s="25"/>
      <c r="BF48" s="25"/>
      <c r="BG48" s="25"/>
    </row>
    <row r="49" spans="1:59" ht="12.75">
      <c r="A49" s="138" t="s">
        <v>88</v>
      </c>
      <c r="B49" s="136"/>
      <c r="C49" s="136"/>
      <c r="D49" s="136"/>
      <c r="E49" s="136"/>
      <c r="F49" s="136"/>
      <c r="G49" s="136"/>
      <c r="H49" s="137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5"/>
      <c r="Y49" s="134" t="s">
        <v>256</v>
      </c>
      <c r="Z49" s="136"/>
      <c r="AA49" s="136"/>
      <c r="AB49" s="136"/>
      <c r="AC49" s="136"/>
      <c r="AD49" s="136"/>
      <c r="AE49" s="136"/>
      <c r="AF49" s="136"/>
      <c r="AG49" s="134"/>
      <c r="AH49" s="136"/>
      <c r="AI49" s="135"/>
      <c r="AJ49" s="134" t="s">
        <v>79</v>
      </c>
      <c r="AK49" s="136"/>
      <c r="AL49" s="136"/>
      <c r="AM49" s="136"/>
      <c r="AN49" s="136"/>
      <c r="AO49" s="136"/>
      <c r="AP49" s="136"/>
      <c r="AQ49" s="136"/>
      <c r="AR49" s="134"/>
      <c r="AS49" s="136"/>
      <c r="AT49" s="137"/>
      <c r="AU49" s="2"/>
      <c r="AX49" s="24"/>
      <c r="AY49" s="25"/>
      <c r="AZ49" s="25"/>
      <c r="BA49" s="25"/>
      <c r="BB49" s="25"/>
      <c r="BC49" s="25"/>
      <c r="BD49" s="25"/>
      <c r="BE49" s="25"/>
      <c r="BF49" s="25"/>
      <c r="BG49" s="25"/>
    </row>
    <row r="50" spans="1:47" ht="12.75">
      <c r="A50" s="27"/>
      <c r="B50" s="25"/>
      <c r="C50" s="25"/>
      <c r="D50" s="25"/>
      <c r="E50" s="25"/>
      <c r="F50" s="25"/>
      <c r="G50" s="25"/>
      <c r="H50" s="26"/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8"/>
      <c r="W50" s="25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8"/>
      <c r="AI50" s="26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6"/>
      <c r="AU50" s="2"/>
    </row>
    <row r="51" spans="1:47" ht="12.75">
      <c r="A51" s="27"/>
      <c r="B51" s="25"/>
      <c r="C51" s="25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8"/>
      <c r="W51" s="25"/>
      <c r="X51" s="26"/>
      <c r="Y51" s="25"/>
      <c r="Z51" s="25"/>
      <c r="AA51" s="25"/>
      <c r="AB51" s="25"/>
      <c r="AC51" s="25"/>
      <c r="AD51" s="25"/>
      <c r="AE51" s="25"/>
      <c r="AF51" s="25"/>
      <c r="AG51" s="25"/>
      <c r="AH51" s="28"/>
      <c r="AI51" s="26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6"/>
      <c r="AU51" s="2"/>
    </row>
    <row r="52" spans="1:47" ht="12.75">
      <c r="A52" s="27"/>
      <c r="H52" s="26"/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6"/>
      <c r="AU52" s="2"/>
    </row>
    <row r="53" spans="1:47" ht="12.75">
      <c r="A53" s="229" t="s">
        <v>250</v>
      </c>
      <c r="B53" s="230"/>
      <c r="C53" s="230"/>
      <c r="D53" s="230"/>
      <c r="E53" s="230"/>
      <c r="F53" s="230"/>
      <c r="G53" s="230"/>
      <c r="H53" s="231"/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6"/>
      <c r="Y53" s="224"/>
      <c r="Z53" s="225"/>
      <c r="AA53" s="225"/>
      <c r="AB53" s="225"/>
      <c r="AC53" s="225"/>
      <c r="AD53" s="225"/>
      <c r="AE53" s="225"/>
      <c r="AF53" s="225"/>
      <c r="AG53" s="225"/>
      <c r="AH53" s="225"/>
      <c r="AI53" s="226"/>
      <c r="AJ53" s="25"/>
      <c r="AL53" s="25"/>
      <c r="AM53" s="25"/>
      <c r="AN53" s="25"/>
      <c r="AO53" s="25"/>
      <c r="AP53" s="25"/>
      <c r="AQ53" s="25"/>
      <c r="AR53" s="25"/>
      <c r="AS53" s="25"/>
      <c r="AT53" s="26"/>
      <c r="AU53" s="2"/>
    </row>
    <row r="54" spans="1:47" ht="12.75">
      <c r="A54" s="29"/>
      <c r="B54" s="30"/>
      <c r="C54" s="30"/>
      <c r="D54" s="30"/>
      <c r="E54" s="30"/>
      <c r="F54" s="30"/>
      <c r="G54" s="30"/>
      <c r="H54" s="31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1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1"/>
      <c r="AU54" s="2"/>
    </row>
  </sheetData>
  <mergeCells count="4">
    <mergeCell ref="Y53:AI53"/>
    <mergeCell ref="A5:AS5"/>
    <mergeCell ref="A6:AS6"/>
    <mergeCell ref="A53:H53"/>
  </mergeCells>
  <printOptions/>
  <pageMargins left="0.6692913385826772" right="0.1968503937007874" top="0.984251968503937" bottom="0.866141732283464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F1"/>
    </sheetView>
  </sheetViews>
  <sheetFormatPr defaultColWidth="9.00390625" defaultRowHeight="12.75"/>
  <cols>
    <col min="1" max="1" width="9.875" style="84" customWidth="1"/>
    <col min="2" max="2" width="54.875" style="39" customWidth="1"/>
    <col min="3" max="3" width="10.00390625" style="91" customWidth="1"/>
    <col min="4" max="5" width="15.875" style="40" customWidth="1"/>
    <col min="6" max="6" width="15.875" style="40" hidden="1" customWidth="1"/>
    <col min="7" max="16384" width="10.625" style="38" customWidth="1"/>
  </cols>
  <sheetData>
    <row r="1" spans="1:6" ht="20.25">
      <c r="A1" s="232" t="s">
        <v>240</v>
      </c>
      <c r="B1" s="232"/>
      <c r="C1" s="232"/>
      <c r="D1" s="232"/>
      <c r="E1" s="232"/>
      <c r="F1" s="232"/>
    </row>
    <row r="2" spans="1:6" s="32" customFormat="1" ht="18">
      <c r="A2" s="213" t="s">
        <v>239</v>
      </c>
      <c r="B2" s="33" t="s">
        <v>237</v>
      </c>
      <c r="C2" s="90"/>
      <c r="E2" s="37"/>
      <c r="F2" s="37"/>
    </row>
    <row r="3" ht="6" customHeight="1" thickBot="1"/>
    <row r="4" spans="1:6" s="49" customFormat="1" ht="15" customHeight="1">
      <c r="A4" s="235" t="s">
        <v>245</v>
      </c>
      <c r="B4" s="237" t="s">
        <v>80</v>
      </c>
      <c r="C4" s="239" t="s">
        <v>90</v>
      </c>
      <c r="D4" s="241" t="s">
        <v>246</v>
      </c>
      <c r="E4" s="233" t="s">
        <v>247</v>
      </c>
      <c r="F4" s="233" t="s">
        <v>238</v>
      </c>
    </row>
    <row r="5" spans="1:6" s="49" customFormat="1" ht="15" customHeight="1">
      <c r="A5" s="236"/>
      <c r="B5" s="238"/>
      <c r="C5" s="240"/>
      <c r="D5" s="242"/>
      <c r="E5" s="234"/>
      <c r="F5" s="234"/>
    </row>
    <row r="6" spans="1:6" s="49" customFormat="1" ht="18" customHeight="1">
      <c r="A6" s="168" t="s">
        <v>81</v>
      </c>
      <c r="B6" s="173" t="s">
        <v>1</v>
      </c>
      <c r="C6" s="174" t="s">
        <v>58</v>
      </c>
      <c r="D6" s="50">
        <v>1</v>
      </c>
      <c r="E6" s="175">
        <v>2</v>
      </c>
      <c r="F6" s="175">
        <v>3</v>
      </c>
    </row>
    <row r="7" spans="1:6" s="49" customFormat="1" ht="18.75" customHeight="1" thickBot="1">
      <c r="A7" s="85" t="s">
        <v>36</v>
      </c>
      <c r="B7" s="176" t="s">
        <v>82</v>
      </c>
      <c r="C7" s="177" t="s">
        <v>36</v>
      </c>
      <c r="D7" s="51" t="s">
        <v>36</v>
      </c>
      <c r="E7" s="52" t="s">
        <v>36</v>
      </c>
      <c r="F7" s="52" t="s">
        <v>36</v>
      </c>
    </row>
    <row r="8" spans="1:6" ht="28.5" customHeight="1">
      <c r="A8" s="75" t="s">
        <v>3</v>
      </c>
      <c r="B8" s="71" t="s">
        <v>91</v>
      </c>
      <c r="C8" s="92"/>
      <c r="D8" s="180">
        <v>6</v>
      </c>
      <c r="E8" s="181">
        <v>4</v>
      </c>
      <c r="F8" s="181">
        <v>4</v>
      </c>
    </row>
    <row r="9" spans="1:6" ht="22.5" customHeight="1">
      <c r="A9" s="75" t="s">
        <v>4</v>
      </c>
      <c r="B9" s="71" t="s">
        <v>92</v>
      </c>
      <c r="C9" s="92">
        <v>4</v>
      </c>
      <c r="D9" s="180">
        <v>202</v>
      </c>
      <c r="E9" s="181">
        <v>199</v>
      </c>
      <c r="F9" s="181">
        <v>199</v>
      </c>
    </row>
    <row r="10" spans="1:6" ht="28.5" customHeight="1">
      <c r="A10" s="118" t="s">
        <v>5</v>
      </c>
      <c r="B10" s="98" t="s">
        <v>93</v>
      </c>
      <c r="C10" s="119">
        <v>4</v>
      </c>
      <c r="D10" s="182">
        <f>D11-D12</f>
        <v>248175</v>
      </c>
      <c r="E10" s="183">
        <v>366910</v>
      </c>
      <c r="F10" s="183">
        <f>F11-F12</f>
        <v>366910</v>
      </c>
    </row>
    <row r="11" spans="1:6" ht="19.5" customHeight="1">
      <c r="A11" s="73" t="s">
        <v>94</v>
      </c>
      <c r="B11" s="72" t="s">
        <v>96</v>
      </c>
      <c r="C11" s="65"/>
      <c r="D11" s="178">
        <v>248175</v>
      </c>
      <c r="E11" s="184">
        <v>366910</v>
      </c>
      <c r="F11" s="184">
        <v>366910</v>
      </c>
    </row>
    <row r="12" spans="1:6" ht="19.5" customHeight="1">
      <c r="A12" s="73" t="s">
        <v>95</v>
      </c>
      <c r="B12" s="72" t="s">
        <v>97</v>
      </c>
      <c r="C12" s="65"/>
      <c r="D12" s="178"/>
      <c r="E12" s="184"/>
      <c r="F12" s="184"/>
    </row>
    <row r="13" spans="1:6" ht="19.5" customHeight="1">
      <c r="A13" s="75" t="s">
        <v>7</v>
      </c>
      <c r="B13" s="76" t="s">
        <v>98</v>
      </c>
      <c r="C13" s="64">
        <v>5</v>
      </c>
      <c r="D13" s="180">
        <v>0</v>
      </c>
      <c r="E13" s="181">
        <v>0</v>
      </c>
      <c r="F13" s="181">
        <v>0</v>
      </c>
    </row>
    <row r="14" spans="1:6" ht="19.5" customHeight="1">
      <c r="A14" s="120" t="s">
        <v>8</v>
      </c>
      <c r="B14" s="99" t="s">
        <v>99</v>
      </c>
      <c r="C14" s="121"/>
      <c r="D14" s="182">
        <f>D15+D16</f>
        <v>0</v>
      </c>
      <c r="E14" s="183">
        <v>0</v>
      </c>
      <c r="F14" s="183">
        <f>F15+F16</f>
        <v>0</v>
      </c>
    </row>
    <row r="15" spans="1:6" ht="19.5" customHeight="1">
      <c r="A15" s="73" t="s">
        <v>94</v>
      </c>
      <c r="B15" s="72" t="s">
        <v>100</v>
      </c>
      <c r="C15" s="65"/>
      <c r="D15" s="178"/>
      <c r="E15" s="184"/>
      <c r="F15" s="184"/>
    </row>
    <row r="16" spans="1:6" ht="19.5" customHeight="1">
      <c r="A16" s="73" t="s">
        <v>95</v>
      </c>
      <c r="B16" s="72" t="s">
        <v>101</v>
      </c>
      <c r="C16" s="65"/>
      <c r="D16" s="178"/>
      <c r="E16" s="184"/>
      <c r="F16" s="184"/>
    </row>
    <row r="17" spans="1:6" ht="19.5" customHeight="1">
      <c r="A17" s="75" t="s">
        <v>11</v>
      </c>
      <c r="B17" s="76" t="s">
        <v>102</v>
      </c>
      <c r="C17" s="64"/>
      <c r="D17" s="180"/>
      <c r="E17" s="181"/>
      <c r="F17" s="181"/>
    </row>
    <row r="18" spans="1:6" ht="19.5" customHeight="1">
      <c r="A18" s="120" t="s">
        <v>12</v>
      </c>
      <c r="B18" s="100" t="s">
        <v>103</v>
      </c>
      <c r="C18" s="122"/>
      <c r="D18" s="182">
        <f>D19+D20</f>
        <v>0</v>
      </c>
      <c r="E18" s="183">
        <v>0</v>
      </c>
      <c r="F18" s="183">
        <f>F19+F20</f>
        <v>0</v>
      </c>
    </row>
    <row r="19" spans="1:6" ht="19.5" customHeight="1">
      <c r="A19" s="73" t="s">
        <v>94</v>
      </c>
      <c r="B19" s="72" t="s">
        <v>96</v>
      </c>
      <c r="C19" s="65"/>
      <c r="D19" s="178"/>
      <c r="E19" s="184"/>
      <c r="F19" s="184"/>
    </row>
    <row r="20" spans="1:7" ht="19.5" customHeight="1">
      <c r="A20" s="86" t="s">
        <v>95</v>
      </c>
      <c r="B20" s="44" t="s">
        <v>97</v>
      </c>
      <c r="C20" s="93"/>
      <c r="D20" s="185"/>
      <c r="E20" s="186"/>
      <c r="F20" s="186"/>
      <c r="G20" s="40"/>
    </row>
    <row r="21" spans="1:6" ht="19.5" customHeight="1">
      <c r="A21" s="120" t="s">
        <v>13</v>
      </c>
      <c r="B21" s="99" t="s">
        <v>104</v>
      </c>
      <c r="C21" s="121"/>
      <c r="D21" s="182">
        <f>D22+D23</f>
        <v>0</v>
      </c>
      <c r="E21" s="183">
        <v>0</v>
      </c>
      <c r="F21" s="183">
        <f>F22+F23</f>
        <v>0</v>
      </c>
    </row>
    <row r="22" spans="1:6" ht="19.5" customHeight="1">
      <c r="A22" s="73" t="s">
        <v>94</v>
      </c>
      <c r="B22" s="72" t="s">
        <v>9</v>
      </c>
      <c r="C22" s="65"/>
      <c r="D22" s="178"/>
      <c r="E22" s="184"/>
      <c r="F22" s="184"/>
    </row>
    <row r="23" spans="1:6" ht="19.5" customHeight="1">
      <c r="A23" s="75" t="s">
        <v>95</v>
      </c>
      <c r="B23" s="45" t="s">
        <v>10</v>
      </c>
      <c r="C23" s="94"/>
      <c r="D23" s="185"/>
      <c r="E23" s="186"/>
      <c r="F23" s="186"/>
    </row>
    <row r="24" spans="1:6" ht="19.5" customHeight="1">
      <c r="A24" s="75" t="s">
        <v>105</v>
      </c>
      <c r="B24" s="45" t="s">
        <v>107</v>
      </c>
      <c r="C24" s="94"/>
      <c r="D24" s="185"/>
      <c r="E24" s="186"/>
      <c r="F24" s="186"/>
    </row>
    <row r="25" spans="1:6" ht="19.5" customHeight="1">
      <c r="A25" s="73" t="s">
        <v>106</v>
      </c>
      <c r="B25" s="46" t="s">
        <v>108</v>
      </c>
      <c r="C25" s="79"/>
      <c r="D25" s="178"/>
      <c r="E25" s="184"/>
      <c r="F25" s="184"/>
    </row>
    <row r="26" spans="1:6" ht="22.5" customHeight="1">
      <c r="A26" s="118" t="s">
        <v>14</v>
      </c>
      <c r="B26" s="99" t="s">
        <v>109</v>
      </c>
      <c r="C26" s="122"/>
      <c r="D26" s="182">
        <f>D27+D30</f>
        <v>0</v>
      </c>
      <c r="E26" s="183">
        <v>0</v>
      </c>
      <c r="F26" s="183">
        <f>F27+F30</f>
        <v>0</v>
      </c>
    </row>
    <row r="27" spans="1:6" ht="19.5" customHeight="1">
      <c r="A27" s="75" t="s">
        <v>94</v>
      </c>
      <c r="B27" s="45" t="s">
        <v>112</v>
      </c>
      <c r="C27" s="94"/>
      <c r="D27" s="185"/>
      <c r="E27" s="186"/>
      <c r="F27" s="186"/>
    </row>
    <row r="28" spans="1:6" ht="19.5" customHeight="1">
      <c r="A28" s="75" t="s">
        <v>110</v>
      </c>
      <c r="B28" s="45" t="s">
        <v>107</v>
      </c>
      <c r="C28" s="94"/>
      <c r="D28" s="185"/>
      <c r="E28" s="186"/>
      <c r="F28" s="186"/>
    </row>
    <row r="29" spans="1:6" ht="19.5" customHeight="1">
      <c r="A29" s="75" t="s">
        <v>111</v>
      </c>
      <c r="B29" s="45" t="s">
        <v>108</v>
      </c>
      <c r="C29" s="94"/>
      <c r="D29" s="185"/>
      <c r="E29" s="186"/>
      <c r="F29" s="186"/>
    </row>
    <row r="30" spans="1:6" ht="19.5" customHeight="1">
      <c r="A30" s="75" t="s">
        <v>95</v>
      </c>
      <c r="B30" s="45" t="s">
        <v>113</v>
      </c>
      <c r="C30" s="94"/>
      <c r="D30" s="185"/>
      <c r="E30" s="186"/>
      <c r="F30" s="186"/>
    </row>
    <row r="31" spans="1:6" ht="19.5" customHeight="1">
      <c r="A31" s="75" t="s">
        <v>105</v>
      </c>
      <c r="B31" s="45" t="s">
        <v>107</v>
      </c>
      <c r="C31" s="94"/>
      <c r="D31" s="185"/>
      <c r="E31" s="186"/>
      <c r="F31" s="186"/>
    </row>
    <row r="32" spans="1:6" ht="19.5" customHeight="1">
      <c r="A32" s="75" t="s">
        <v>106</v>
      </c>
      <c r="B32" s="45" t="s">
        <v>108</v>
      </c>
      <c r="C32" s="94"/>
      <c r="D32" s="185"/>
      <c r="E32" s="186"/>
      <c r="F32" s="186"/>
    </row>
    <row r="33" spans="1:6" ht="21.75" customHeight="1">
      <c r="A33" s="118" t="s">
        <v>16</v>
      </c>
      <c r="B33" s="99" t="s">
        <v>114</v>
      </c>
      <c r="C33" s="122"/>
      <c r="D33" s="182">
        <f>D34+D37</f>
        <v>0</v>
      </c>
      <c r="E33" s="183">
        <v>0</v>
      </c>
      <c r="F33" s="183">
        <f>F34+F37</f>
        <v>0</v>
      </c>
    </row>
    <row r="34" spans="1:6" ht="19.5" customHeight="1">
      <c r="A34" s="75" t="s">
        <v>94</v>
      </c>
      <c r="B34" s="45" t="s">
        <v>112</v>
      </c>
      <c r="C34" s="94"/>
      <c r="D34" s="185"/>
      <c r="E34" s="186"/>
      <c r="F34" s="186"/>
    </row>
    <row r="35" spans="1:6" ht="19.5" customHeight="1">
      <c r="A35" s="75" t="s">
        <v>110</v>
      </c>
      <c r="B35" s="45" t="s">
        <v>107</v>
      </c>
      <c r="C35" s="94"/>
      <c r="D35" s="185"/>
      <c r="E35" s="186"/>
      <c r="F35" s="186"/>
    </row>
    <row r="36" spans="1:6" ht="19.5" customHeight="1">
      <c r="A36" s="75" t="s">
        <v>111</v>
      </c>
      <c r="B36" s="45" t="s">
        <v>108</v>
      </c>
      <c r="C36" s="94"/>
      <c r="D36" s="185"/>
      <c r="E36" s="186"/>
      <c r="F36" s="186"/>
    </row>
    <row r="37" spans="1:6" ht="19.5" customHeight="1">
      <c r="A37" s="75" t="s">
        <v>95</v>
      </c>
      <c r="B37" s="45" t="s">
        <v>113</v>
      </c>
      <c r="C37" s="94"/>
      <c r="D37" s="185"/>
      <c r="E37" s="186"/>
      <c r="F37" s="186"/>
    </row>
    <row r="38" spans="1:6" ht="19.5" customHeight="1">
      <c r="A38" s="75" t="s">
        <v>105</v>
      </c>
      <c r="B38" s="45" t="s">
        <v>107</v>
      </c>
      <c r="C38" s="94"/>
      <c r="D38" s="185"/>
      <c r="E38" s="186"/>
      <c r="F38" s="186"/>
    </row>
    <row r="39" spans="1:6" ht="19.5" customHeight="1" thickBot="1">
      <c r="A39" s="87" t="s">
        <v>106</v>
      </c>
      <c r="B39" s="77" t="s">
        <v>108</v>
      </c>
      <c r="C39" s="96"/>
      <c r="D39" s="187"/>
      <c r="E39" s="188"/>
      <c r="F39" s="188"/>
    </row>
    <row r="40" spans="1:6" ht="19.5" customHeight="1">
      <c r="A40" s="118" t="s">
        <v>18</v>
      </c>
      <c r="B40" s="100" t="s">
        <v>115</v>
      </c>
      <c r="C40" s="122"/>
      <c r="D40" s="182">
        <f>D41+D42</f>
        <v>0</v>
      </c>
      <c r="E40" s="183">
        <v>0</v>
      </c>
      <c r="F40" s="183">
        <f>F41+F42</f>
        <v>0</v>
      </c>
    </row>
    <row r="41" spans="1:6" ht="19.5" customHeight="1">
      <c r="A41" s="75" t="s">
        <v>94</v>
      </c>
      <c r="B41" s="45" t="s">
        <v>96</v>
      </c>
      <c r="C41" s="94"/>
      <c r="D41" s="185"/>
      <c r="E41" s="186"/>
      <c r="F41" s="186"/>
    </row>
    <row r="42" spans="1:6" ht="19.5" customHeight="1">
      <c r="A42" s="75" t="s">
        <v>95</v>
      </c>
      <c r="B42" s="45" t="s">
        <v>97</v>
      </c>
      <c r="C42" s="94"/>
      <c r="D42" s="185"/>
      <c r="E42" s="186"/>
      <c r="F42" s="186"/>
    </row>
    <row r="43" spans="1:6" ht="19.5" customHeight="1">
      <c r="A43" s="123" t="s">
        <v>19</v>
      </c>
      <c r="B43" s="101" t="s">
        <v>15</v>
      </c>
      <c r="C43" s="122">
        <v>7</v>
      </c>
      <c r="D43" s="182">
        <f>SUM(D44:D45)</f>
        <v>20495</v>
      </c>
      <c r="E43" s="183">
        <v>15798</v>
      </c>
      <c r="F43" s="183">
        <f>SUM(F44:F45)</f>
        <v>15798</v>
      </c>
    </row>
    <row r="44" spans="1:7" ht="19.5" customHeight="1">
      <c r="A44" s="73" t="s">
        <v>94</v>
      </c>
      <c r="B44" s="72" t="s">
        <v>96</v>
      </c>
      <c r="C44" s="65"/>
      <c r="D44" s="178">
        <v>25533</v>
      </c>
      <c r="E44" s="184">
        <v>16699</v>
      </c>
      <c r="F44" s="184">
        <v>16699</v>
      </c>
      <c r="G44" s="40"/>
    </row>
    <row r="45" spans="1:7" ht="19.5" customHeight="1">
      <c r="A45" s="75" t="s">
        <v>95</v>
      </c>
      <c r="B45" s="45" t="s">
        <v>97</v>
      </c>
      <c r="C45" s="94"/>
      <c r="D45" s="185">
        <f>SUM(D46:D47)</f>
        <v>-5038</v>
      </c>
      <c r="E45" s="184">
        <v>-901</v>
      </c>
      <c r="F45" s="184">
        <f>SUM(F46:F47)</f>
        <v>-901</v>
      </c>
      <c r="G45" s="40"/>
    </row>
    <row r="46" spans="1:7" ht="19.5" customHeight="1">
      <c r="A46" s="73" t="s">
        <v>105</v>
      </c>
      <c r="B46" s="46" t="s">
        <v>116</v>
      </c>
      <c r="C46" s="79"/>
      <c r="D46" s="185">
        <v>-5038</v>
      </c>
      <c r="E46" s="186">
        <v>-901</v>
      </c>
      <c r="F46" s="186">
        <v>-901</v>
      </c>
      <c r="G46" s="40"/>
    </row>
    <row r="47" spans="1:6" ht="19.5" customHeight="1">
      <c r="A47" s="73" t="s">
        <v>106</v>
      </c>
      <c r="B47" s="46" t="s">
        <v>117</v>
      </c>
      <c r="C47" s="79"/>
      <c r="D47" s="178"/>
      <c r="E47" s="184"/>
      <c r="F47" s="184"/>
    </row>
    <row r="48" spans="1:6" ht="22.5" customHeight="1">
      <c r="A48" s="123" t="s">
        <v>20</v>
      </c>
      <c r="B48" s="101" t="s">
        <v>17</v>
      </c>
      <c r="C48" s="149">
        <v>8</v>
      </c>
      <c r="D48" s="189">
        <f>D49+D52</f>
        <v>4494</v>
      </c>
      <c r="E48" s="190">
        <v>7347</v>
      </c>
      <c r="F48" s="190">
        <f>F49+F52</f>
        <v>7347</v>
      </c>
    </row>
    <row r="49" spans="1:6" ht="19.5" customHeight="1">
      <c r="A49" s="73" t="s">
        <v>94</v>
      </c>
      <c r="B49" s="72" t="s">
        <v>120</v>
      </c>
      <c r="C49" s="65"/>
      <c r="D49" s="178">
        <f>SUM(D50:D51)</f>
        <v>0</v>
      </c>
      <c r="E49" s="184">
        <v>18</v>
      </c>
      <c r="F49" s="184">
        <f>SUM(F50:F51)</f>
        <v>18</v>
      </c>
    </row>
    <row r="50" spans="1:6" ht="19.5" customHeight="1">
      <c r="A50" s="73" t="s">
        <v>110</v>
      </c>
      <c r="B50" s="72" t="s">
        <v>107</v>
      </c>
      <c r="C50" s="65"/>
      <c r="D50" s="178">
        <v>0</v>
      </c>
      <c r="E50" s="184">
        <v>18</v>
      </c>
      <c r="F50" s="184">
        <v>18</v>
      </c>
    </row>
    <row r="51" spans="1:6" ht="19.5" customHeight="1">
      <c r="A51" s="73" t="s">
        <v>111</v>
      </c>
      <c r="B51" s="72" t="s">
        <v>108</v>
      </c>
      <c r="C51" s="65"/>
      <c r="D51" s="178">
        <v>0</v>
      </c>
      <c r="E51" s="184">
        <v>0</v>
      </c>
      <c r="F51" s="184">
        <v>0</v>
      </c>
    </row>
    <row r="52" spans="1:6" ht="19.5" customHeight="1">
      <c r="A52" s="73" t="s">
        <v>95</v>
      </c>
      <c r="B52" s="72" t="s">
        <v>121</v>
      </c>
      <c r="C52" s="65"/>
      <c r="D52" s="178">
        <f>SUM(D53:D54)</f>
        <v>4494</v>
      </c>
      <c r="E52" s="184">
        <v>7329</v>
      </c>
      <c r="F52" s="184">
        <f>SUM(F53:F54)</f>
        <v>7329</v>
      </c>
    </row>
    <row r="53" spans="1:6" ht="19.5" customHeight="1">
      <c r="A53" s="73" t="s">
        <v>105</v>
      </c>
      <c r="B53" s="72" t="s">
        <v>107</v>
      </c>
      <c r="C53" s="65"/>
      <c r="D53" s="178">
        <v>6408</v>
      </c>
      <c r="E53" s="184">
        <v>9381</v>
      </c>
      <c r="F53" s="184">
        <v>9381</v>
      </c>
    </row>
    <row r="54" spans="1:6" ht="19.5" customHeight="1">
      <c r="A54" s="73" t="s">
        <v>106</v>
      </c>
      <c r="B54" s="72" t="s">
        <v>108</v>
      </c>
      <c r="C54" s="65"/>
      <c r="D54" s="178">
        <f>SUM(D55:D56)</f>
        <v>-1914</v>
      </c>
      <c r="E54" s="184">
        <v>-2052</v>
      </c>
      <c r="F54" s="184">
        <f>SUM(F55:F56)</f>
        <v>-2052</v>
      </c>
    </row>
    <row r="55" spans="1:6" ht="19.5" customHeight="1">
      <c r="A55" s="73" t="s">
        <v>118</v>
      </c>
      <c r="B55" s="72" t="s">
        <v>122</v>
      </c>
      <c r="C55" s="65"/>
      <c r="D55" s="178">
        <v>-1914</v>
      </c>
      <c r="E55" s="184">
        <v>-2052</v>
      </c>
      <c r="F55" s="184">
        <v>-2052</v>
      </c>
    </row>
    <row r="56" spans="1:6" ht="19.5" customHeight="1">
      <c r="A56" s="73" t="s">
        <v>119</v>
      </c>
      <c r="B56" s="72" t="s">
        <v>123</v>
      </c>
      <c r="C56" s="65"/>
      <c r="D56" s="178">
        <v>0</v>
      </c>
      <c r="E56" s="184">
        <v>0</v>
      </c>
      <c r="F56" s="184">
        <v>0</v>
      </c>
    </row>
    <row r="57" spans="1:6" ht="19.5" customHeight="1">
      <c r="A57" s="73" t="s">
        <v>21</v>
      </c>
      <c r="B57" s="72" t="s">
        <v>124</v>
      </c>
      <c r="C57" s="65">
        <v>9</v>
      </c>
      <c r="D57" s="178">
        <v>1572</v>
      </c>
      <c r="E57" s="184">
        <v>1303</v>
      </c>
      <c r="F57" s="184">
        <v>1303</v>
      </c>
    </row>
    <row r="58" spans="1:6" ht="19.5" customHeight="1">
      <c r="A58" s="123" t="s">
        <v>22</v>
      </c>
      <c r="B58" s="101" t="s">
        <v>125</v>
      </c>
      <c r="C58" s="149">
        <v>10</v>
      </c>
      <c r="D58" s="189">
        <f>D59+D60</f>
        <v>150516</v>
      </c>
      <c r="E58" s="190">
        <v>524</v>
      </c>
      <c r="F58" s="190">
        <f>F59+F60</f>
        <v>524</v>
      </c>
    </row>
    <row r="59" spans="1:6" ht="19.5" customHeight="1">
      <c r="A59" s="150" t="s">
        <v>94</v>
      </c>
      <c r="B59" s="81" t="s">
        <v>96</v>
      </c>
      <c r="C59" s="151"/>
      <c r="D59" s="191">
        <v>150516</v>
      </c>
      <c r="E59" s="192">
        <v>524</v>
      </c>
      <c r="F59" s="192">
        <v>524</v>
      </c>
    </row>
    <row r="60" spans="1:6" ht="19.5" customHeight="1">
      <c r="A60" s="74" t="s">
        <v>95</v>
      </c>
      <c r="B60" s="69" t="s">
        <v>97</v>
      </c>
      <c r="C60" s="66"/>
      <c r="D60" s="193"/>
      <c r="E60" s="194"/>
      <c r="F60" s="194"/>
    </row>
    <row r="61" spans="1:6" ht="19.5" customHeight="1" thickBot="1">
      <c r="A61" s="124"/>
      <c r="B61" s="102" t="s">
        <v>126</v>
      </c>
      <c r="C61" s="125"/>
      <c r="D61" s="195">
        <f>D8+D9+D10+D13+D14+D17+D18+D21+D26+D33+D40+D43+D48+D57+D58</f>
        <v>425460</v>
      </c>
      <c r="E61" s="196">
        <v>392085</v>
      </c>
      <c r="F61" s="196">
        <f>F8+F9+F10+F13+F14+F17+F18+F21+F26+F33+F40+F43+F48+F57+F58</f>
        <v>392085</v>
      </c>
    </row>
    <row r="62" spans="1:6" ht="12">
      <c r="A62" s="88"/>
      <c r="B62" s="47"/>
      <c r="C62" s="97"/>
      <c r="D62" s="48"/>
      <c r="E62" s="48"/>
      <c r="F62" s="48"/>
    </row>
    <row r="63" spans="2:4" ht="12">
      <c r="B63" s="47"/>
      <c r="C63" s="97"/>
      <c r="D63" s="48"/>
    </row>
    <row r="66" ht="12">
      <c r="A66" s="89"/>
    </row>
    <row r="67" ht="12">
      <c r="A67" s="89"/>
    </row>
  </sheetData>
  <mergeCells count="7">
    <mergeCell ref="A1:F1"/>
    <mergeCell ref="F4:F5"/>
    <mergeCell ref="A4:A5"/>
    <mergeCell ref="B4:B5"/>
    <mergeCell ref="E4:E5"/>
    <mergeCell ref="C4:C5"/>
    <mergeCell ref="D4:D5"/>
  </mergeCells>
  <printOptions horizontalCentered="1"/>
  <pageMargins left="0" right="0" top="0.7874015748031497" bottom="0.5905511811023623" header="0.1968503937007874" footer="0.1968503937007874"/>
  <pageSetup horizontalDpi="600" verticalDpi="600" orientation="portrait" paperSize="9" scale="88" r:id="rId3"/>
  <headerFooter alignWithMargins="0">
    <oddFooter>&amp;R&amp;P / &amp;N</oddFooter>
  </headerFooter>
  <rowBreaks count="1" manualBreakCount="1">
    <brk id="39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M44"/>
  <sheetViews>
    <sheetView workbookViewId="0" topLeftCell="A1">
      <selection activeCell="A1" sqref="A1"/>
    </sheetView>
  </sheetViews>
  <sheetFormatPr defaultColWidth="9.00390625" defaultRowHeight="12.75"/>
  <cols>
    <col min="1" max="1" width="9.875" style="105" customWidth="1"/>
    <col min="2" max="2" width="56.875" style="34" bestFit="1" customWidth="1"/>
    <col min="3" max="3" width="10.00390625" style="105" customWidth="1"/>
    <col min="4" max="4" width="15.875" style="40" customWidth="1"/>
    <col min="5" max="5" width="14.625" style="40" customWidth="1"/>
    <col min="6" max="6" width="15.125" style="40" hidden="1" customWidth="1"/>
    <col min="7" max="9" width="10.625" style="41" hidden="1" customWidth="1"/>
    <col min="10" max="117" width="10.625" style="41" customWidth="1"/>
    <col min="118" max="16384" width="10.625" style="34" customWidth="1"/>
  </cols>
  <sheetData>
    <row r="1" spans="1:6" s="32" customFormat="1" ht="18">
      <c r="A1" s="213" t="s">
        <v>239</v>
      </c>
      <c r="B1" s="33" t="s">
        <v>237</v>
      </c>
      <c r="C1" s="90"/>
      <c r="E1" s="37"/>
      <c r="F1" s="37"/>
    </row>
    <row r="2" spans="1:6" s="38" customFormat="1" ht="6" customHeight="1" thickBot="1">
      <c r="A2" s="84"/>
      <c r="B2" s="39"/>
      <c r="C2" s="91"/>
      <c r="D2" s="40"/>
      <c r="E2" s="40"/>
      <c r="F2" s="40"/>
    </row>
    <row r="3" spans="1:117" s="54" customFormat="1" ht="15.75" customHeight="1">
      <c r="A3" s="245" t="s">
        <v>245</v>
      </c>
      <c r="B3" s="247" t="s">
        <v>80</v>
      </c>
      <c r="C3" s="239" t="s">
        <v>90</v>
      </c>
      <c r="D3" s="241" t="s">
        <v>246</v>
      </c>
      <c r="E3" s="233" t="s">
        <v>247</v>
      </c>
      <c r="F3" s="243" t="s">
        <v>238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</row>
    <row r="4" spans="1:117" s="54" customFormat="1" ht="13.5" customHeight="1">
      <c r="A4" s="246"/>
      <c r="B4" s="248"/>
      <c r="C4" s="240"/>
      <c r="D4" s="242"/>
      <c r="E4" s="234"/>
      <c r="F4" s="244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</row>
    <row r="5" spans="1:117" s="54" customFormat="1" ht="18" customHeight="1">
      <c r="A5" s="168" t="s">
        <v>0</v>
      </c>
      <c r="B5" s="169" t="s">
        <v>1</v>
      </c>
      <c r="C5" s="170" t="s">
        <v>58</v>
      </c>
      <c r="D5" s="55">
        <v>1</v>
      </c>
      <c r="E5" s="56">
        <v>2</v>
      </c>
      <c r="F5" s="56">
        <v>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</row>
    <row r="6" spans="1:117" s="54" customFormat="1" ht="18" customHeight="1" thickBot="1">
      <c r="A6" s="85" t="s">
        <v>36</v>
      </c>
      <c r="B6" s="171" t="s">
        <v>83</v>
      </c>
      <c r="C6" s="172" t="s">
        <v>36</v>
      </c>
      <c r="D6" s="51" t="s">
        <v>36</v>
      </c>
      <c r="E6" s="52" t="s">
        <v>36</v>
      </c>
      <c r="F6" s="52" t="s">
        <v>36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</row>
    <row r="7" spans="1:117" s="42" customFormat="1" ht="19.5" customHeight="1">
      <c r="A7" s="154" t="s">
        <v>128</v>
      </c>
      <c r="B7" s="152" t="s">
        <v>129</v>
      </c>
      <c r="C7" s="115"/>
      <c r="D7" s="182">
        <f>D8+D9+D10+D11+D14+D15+D18+D21+D22+D23+D24</f>
        <v>20834</v>
      </c>
      <c r="E7" s="183">
        <v>35400</v>
      </c>
      <c r="F7" s="183">
        <f>F8+F9+F10+F11+F14+F15+F18+F21+F22+F23+F24</f>
        <v>35400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</row>
    <row r="8" spans="1:117" s="42" customFormat="1" ht="19.5" customHeight="1">
      <c r="A8" s="70" t="s">
        <v>3</v>
      </c>
      <c r="B8" s="60" t="s">
        <v>130</v>
      </c>
      <c r="C8" s="79"/>
      <c r="D8" s="178"/>
      <c r="E8" s="184"/>
      <c r="F8" s="184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</row>
    <row r="9" spans="1:117" s="42" customFormat="1" ht="19.5" customHeight="1">
      <c r="A9" s="108" t="s">
        <v>4</v>
      </c>
      <c r="B9" s="41" t="s">
        <v>131</v>
      </c>
      <c r="C9" s="104"/>
      <c r="D9" s="185"/>
      <c r="E9" s="186"/>
      <c r="F9" s="18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</row>
    <row r="10" spans="1:117" s="42" customFormat="1" ht="19.5" customHeight="1">
      <c r="A10" s="153" t="s">
        <v>5</v>
      </c>
      <c r="B10" s="68" t="s">
        <v>132</v>
      </c>
      <c r="C10" s="82"/>
      <c r="D10" s="178"/>
      <c r="E10" s="184"/>
      <c r="F10" s="184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</row>
    <row r="11" spans="1:117" s="42" customFormat="1" ht="19.5" customHeight="1">
      <c r="A11" s="70" t="s">
        <v>7</v>
      </c>
      <c r="B11" s="60" t="s">
        <v>133</v>
      </c>
      <c r="C11" s="79"/>
      <c r="D11" s="178"/>
      <c r="E11" s="184"/>
      <c r="F11" s="184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</row>
    <row r="12" spans="1:117" s="42" customFormat="1" ht="19.5" customHeight="1">
      <c r="A12" s="107" t="s">
        <v>94</v>
      </c>
      <c r="B12" s="41" t="s">
        <v>6</v>
      </c>
      <c r="C12" s="104"/>
      <c r="D12" s="197"/>
      <c r="E12" s="198"/>
      <c r="F12" s="19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</row>
    <row r="13" spans="1:117" s="42" customFormat="1" ht="19.5" customHeight="1">
      <c r="A13" s="70" t="s">
        <v>95</v>
      </c>
      <c r="B13" s="60" t="s">
        <v>26</v>
      </c>
      <c r="C13" s="79"/>
      <c r="D13" s="178"/>
      <c r="E13" s="184"/>
      <c r="F13" s="184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</row>
    <row r="14" spans="1:117" s="42" customFormat="1" ht="19.5" customHeight="1">
      <c r="A14" s="70" t="s">
        <v>8</v>
      </c>
      <c r="B14" s="60" t="s">
        <v>134</v>
      </c>
      <c r="C14" s="79"/>
      <c r="D14" s="178"/>
      <c r="E14" s="184"/>
      <c r="F14" s="184"/>
      <c r="G14" s="146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17" s="42" customFormat="1" ht="19.5" customHeight="1">
      <c r="A15" s="107" t="s">
        <v>11</v>
      </c>
      <c r="B15" s="41" t="s">
        <v>99</v>
      </c>
      <c r="C15" s="104"/>
      <c r="D15" s="197"/>
      <c r="E15" s="198"/>
      <c r="F15" s="198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</row>
    <row r="16" spans="1:117" s="42" customFormat="1" ht="19.5" customHeight="1">
      <c r="A16" s="153" t="s">
        <v>94</v>
      </c>
      <c r="B16" s="68" t="s">
        <v>100</v>
      </c>
      <c r="C16" s="79"/>
      <c r="D16" s="178"/>
      <c r="E16" s="184"/>
      <c r="F16" s="184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spans="1:117" s="42" customFormat="1" ht="19.5" customHeight="1">
      <c r="A17" s="70" t="s">
        <v>95</v>
      </c>
      <c r="B17" s="60" t="s">
        <v>101</v>
      </c>
      <c r="C17" s="79"/>
      <c r="D17" s="178"/>
      <c r="E17" s="184"/>
      <c r="F17" s="184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</row>
    <row r="18" spans="1:117" s="42" customFormat="1" ht="19.5" customHeight="1">
      <c r="A18" s="107" t="s">
        <v>12</v>
      </c>
      <c r="B18" s="41" t="s">
        <v>27</v>
      </c>
      <c r="C18" s="95"/>
      <c r="D18" s="185"/>
      <c r="E18" s="186"/>
      <c r="F18" s="186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</row>
    <row r="19" spans="1:117" s="42" customFormat="1" ht="19.5" customHeight="1">
      <c r="A19" s="109" t="s">
        <v>94</v>
      </c>
      <c r="B19" s="67" t="s">
        <v>136</v>
      </c>
      <c r="C19" s="80"/>
      <c r="D19" s="178"/>
      <c r="E19" s="184"/>
      <c r="F19" s="184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</row>
    <row r="20" spans="1:117" s="42" customFormat="1" ht="19.5" customHeight="1">
      <c r="A20" s="70" t="s">
        <v>95</v>
      </c>
      <c r="B20" s="60" t="s">
        <v>135</v>
      </c>
      <c r="C20" s="79"/>
      <c r="D20" s="178"/>
      <c r="E20" s="184"/>
      <c r="F20" s="184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</row>
    <row r="21" spans="1:117" s="42" customFormat="1" ht="19.5" customHeight="1">
      <c r="A21" s="70" t="s">
        <v>13</v>
      </c>
      <c r="B21" s="60" t="s">
        <v>137</v>
      </c>
      <c r="C21" s="79">
        <v>11</v>
      </c>
      <c r="D21" s="178">
        <v>18474</v>
      </c>
      <c r="E21" s="184">
        <v>34443</v>
      </c>
      <c r="F21" s="184">
        <v>34443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</row>
    <row r="22" spans="1:117" s="42" customFormat="1" ht="19.5" customHeight="1">
      <c r="A22" s="70" t="s">
        <v>14</v>
      </c>
      <c r="B22" s="60" t="s">
        <v>2</v>
      </c>
      <c r="C22" s="79">
        <v>12</v>
      </c>
      <c r="D22" s="178">
        <v>2177</v>
      </c>
      <c r="E22" s="184">
        <v>470</v>
      </c>
      <c r="F22" s="184">
        <v>470</v>
      </c>
      <c r="G22" s="21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</row>
    <row r="23" spans="1:117" s="42" customFormat="1" ht="19.5" customHeight="1">
      <c r="A23" s="70" t="s">
        <v>16</v>
      </c>
      <c r="B23" s="68" t="s">
        <v>28</v>
      </c>
      <c r="C23" s="79"/>
      <c r="D23" s="178"/>
      <c r="E23" s="184"/>
      <c r="F23" s="184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</row>
    <row r="24" spans="1:117" s="42" customFormat="1" ht="19.5" customHeight="1" thickBot="1">
      <c r="A24" s="110" t="s">
        <v>18</v>
      </c>
      <c r="B24" s="156" t="s">
        <v>138</v>
      </c>
      <c r="C24" s="96">
        <v>13</v>
      </c>
      <c r="D24" s="199">
        <v>183</v>
      </c>
      <c r="E24" s="200">
        <v>487</v>
      </c>
      <c r="F24" s="200">
        <v>487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</row>
    <row r="25" spans="1:117" s="42" customFormat="1" ht="19.5" customHeight="1">
      <c r="A25" s="154" t="s">
        <v>139</v>
      </c>
      <c r="B25" s="152" t="s">
        <v>140</v>
      </c>
      <c r="C25" s="122">
        <v>14</v>
      </c>
      <c r="D25" s="182">
        <f>D26+D29+D30+D33+D34+D40+D41+D42</f>
        <v>404626</v>
      </c>
      <c r="E25" s="183">
        <v>356685</v>
      </c>
      <c r="F25" s="183">
        <f>F26+F29+F30+F33+F34+F40+F41+F42</f>
        <v>356685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</row>
    <row r="26" spans="1:117" s="42" customFormat="1" ht="19.5" customHeight="1">
      <c r="A26" s="70" t="s">
        <v>19</v>
      </c>
      <c r="B26" s="68" t="s">
        <v>143</v>
      </c>
      <c r="C26" s="79"/>
      <c r="D26" s="178">
        <f>SUM(D27:D28)</f>
        <v>300000</v>
      </c>
      <c r="E26" s="184">
        <v>300000</v>
      </c>
      <c r="F26" s="184">
        <f>SUM(F27:F28)</f>
        <v>300000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</row>
    <row r="27" spans="1:117" s="42" customFormat="1" ht="19.5" customHeight="1">
      <c r="A27" s="70" t="s">
        <v>94</v>
      </c>
      <c r="B27" s="68" t="s">
        <v>141</v>
      </c>
      <c r="C27" s="79"/>
      <c r="D27" s="178">
        <v>300000</v>
      </c>
      <c r="E27" s="184">
        <v>300000</v>
      </c>
      <c r="F27" s="184">
        <v>300000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</row>
    <row r="28" spans="1:117" s="42" customFormat="1" ht="19.5" customHeight="1">
      <c r="A28" s="70" t="s">
        <v>95</v>
      </c>
      <c r="B28" s="68" t="s">
        <v>142</v>
      </c>
      <c r="C28" s="79"/>
      <c r="D28" s="178"/>
      <c r="E28" s="184"/>
      <c r="F28" s="184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</row>
    <row r="29" spans="1:117" s="42" customFormat="1" ht="19.5" customHeight="1">
      <c r="A29" s="70" t="s">
        <v>20</v>
      </c>
      <c r="B29" s="68" t="s">
        <v>144</v>
      </c>
      <c r="C29" s="79"/>
      <c r="D29" s="178"/>
      <c r="E29" s="184"/>
      <c r="F29" s="18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</row>
    <row r="30" spans="1:117" s="42" customFormat="1" ht="19.5" customHeight="1">
      <c r="A30" s="70" t="s">
        <v>21</v>
      </c>
      <c r="B30" s="68" t="s">
        <v>145</v>
      </c>
      <c r="C30" s="79"/>
      <c r="D30" s="178">
        <f>SUM(D31:D32)</f>
        <v>296685</v>
      </c>
      <c r="E30" s="184">
        <v>100000</v>
      </c>
      <c r="F30" s="184">
        <f>SUM(F31:F32)</f>
        <v>100000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</row>
    <row r="31" spans="1:117" s="42" customFormat="1" ht="19.5" customHeight="1">
      <c r="A31" s="70" t="s">
        <v>94</v>
      </c>
      <c r="B31" s="68" t="s">
        <v>146</v>
      </c>
      <c r="C31" s="79"/>
      <c r="D31" s="178"/>
      <c r="E31" s="184"/>
      <c r="F31" s="184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</row>
    <row r="32" spans="1:117" s="42" customFormat="1" ht="19.5" customHeight="1">
      <c r="A32" s="70" t="s">
        <v>95</v>
      </c>
      <c r="B32" s="68" t="s">
        <v>147</v>
      </c>
      <c r="C32" s="79"/>
      <c r="D32" s="178">
        <v>296685</v>
      </c>
      <c r="E32" s="184">
        <v>100000</v>
      </c>
      <c r="F32" s="184">
        <v>100000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</row>
    <row r="33" spans="1:117" s="42" customFormat="1" ht="19.5" customHeight="1">
      <c r="A33" s="106" t="s">
        <v>22</v>
      </c>
      <c r="B33" s="42" t="s">
        <v>148</v>
      </c>
      <c r="C33" s="94"/>
      <c r="D33" s="180">
        <v>30000</v>
      </c>
      <c r="E33" s="181">
        <v>30000</v>
      </c>
      <c r="F33" s="181">
        <v>30000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</row>
    <row r="34" spans="1:117" s="42" customFormat="1" ht="19.5" customHeight="1">
      <c r="A34" s="106" t="s">
        <v>23</v>
      </c>
      <c r="B34" s="42" t="s">
        <v>149</v>
      </c>
      <c r="C34" s="94"/>
      <c r="D34" s="180"/>
      <c r="E34" s="181"/>
      <c r="F34" s="18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</row>
    <row r="35" spans="1:117" s="42" customFormat="1" ht="19.5" customHeight="1">
      <c r="A35" s="70" t="s">
        <v>94</v>
      </c>
      <c r="B35" s="60" t="s">
        <v>153</v>
      </c>
      <c r="C35" s="79"/>
      <c r="D35" s="178"/>
      <c r="E35" s="184"/>
      <c r="F35" s="184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</row>
    <row r="36" spans="1:117" s="42" customFormat="1" ht="19.5" customHeight="1">
      <c r="A36" s="70" t="s">
        <v>95</v>
      </c>
      <c r="B36" s="60" t="s">
        <v>156</v>
      </c>
      <c r="C36" s="79"/>
      <c r="D36" s="178"/>
      <c r="E36" s="184"/>
      <c r="F36" s="184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</row>
    <row r="37" spans="1:117" s="42" customFormat="1" ht="19.5" customHeight="1">
      <c r="A37" s="70" t="s">
        <v>150</v>
      </c>
      <c r="B37" s="60" t="s">
        <v>154</v>
      </c>
      <c r="C37" s="79"/>
      <c r="D37" s="178"/>
      <c r="E37" s="184"/>
      <c r="F37" s="184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</row>
    <row r="38" spans="1:117" s="42" customFormat="1" ht="19.5" customHeight="1">
      <c r="A38" s="70" t="s">
        <v>151</v>
      </c>
      <c r="B38" s="60" t="s">
        <v>155</v>
      </c>
      <c r="C38" s="79"/>
      <c r="D38" s="178"/>
      <c r="E38" s="184"/>
      <c r="F38" s="184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1:117" s="42" customFormat="1" ht="24">
      <c r="A39" s="70" t="s">
        <v>152</v>
      </c>
      <c r="B39" s="155" t="s">
        <v>157</v>
      </c>
      <c r="C39" s="79"/>
      <c r="D39" s="178"/>
      <c r="E39" s="184"/>
      <c r="F39" s="184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</row>
    <row r="40" spans="1:117" s="42" customFormat="1" ht="19.5" customHeight="1">
      <c r="A40" s="70" t="s">
        <v>24</v>
      </c>
      <c r="B40" s="60" t="s">
        <v>158</v>
      </c>
      <c r="C40" s="79"/>
      <c r="D40" s="178"/>
      <c r="E40" s="184"/>
      <c r="F40" s="18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1:117" s="42" customFormat="1" ht="19.5" customHeight="1">
      <c r="A41" s="106" t="s">
        <v>25</v>
      </c>
      <c r="B41" s="42" t="s">
        <v>159</v>
      </c>
      <c r="C41" s="94"/>
      <c r="D41" s="180">
        <v>0</v>
      </c>
      <c r="E41" s="181">
        <v>0</v>
      </c>
      <c r="F41" s="181"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</row>
    <row r="42" spans="1:117" s="42" customFormat="1" ht="19.5" customHeight="1">
      <c r="A42" s="70" t="s">
        <v>29</v>
      </c>
      <c r="B42" s="42" t="s">
        <v>160</v>
      </c>
      <c r="C42" s="94"/>
      <c r="D42" s="178">
        <v>-222059</v>
      </c>
      <c r="E42" s="184">
        <v>-73315</v>
      </c>
      <c r="F42" s="215">
        <v>-73315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1:117" s="42" customFormat="1" ht="19.5" customHeight="1" hidden="1">
      <c r="A43" s="109" t="s">
        <v>33</v>
      </c>
      <c r="B43" s="81" t="s">
        <v>89</v>
      </c>
      <c r="C43" s="80"/>
      <c r="D43" s="191"/>
      <c r="E43" s="192"/>
      <c r="F43" s="192"/>
      <c r="G43" s="43">
        <f>Aktíva!E61-Pasíva!E44</f>
        <v>0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</row>
    <row r="44" spans="1:117" s="42" customFormat="1" ht="19.5" customHeight="1" thickBot="1">
      <c r="A44" s="116"/>
      <c r="B44" s="102" t="s">
        <v>127</v>
      </c>
      <c r="C44" s="117"/>
      <c r="D44" s="195">
        <f>D7+D25</f>
        <v>425460</v>
      </c>
      <c r="E44" s="196">
        <v>392085</v>
      </c>
      <c r="F44" s="196">
        <f>F7+F25</f>
        <v>392085</v>
      </c>
      <c r="G44" s="217">
        <f>D44-Aktíva!D61</f>
        <v>0</v>
      </c>
      <c r="H44" s="43">
        <f>E44-Aktíva!E61</f>
        <v>0</v>
      </c>
      <c r="I44" s="43">
        <f>F44-Aktíva!F61</f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</row>
  </sheetData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" right="0" top="0.5905511811023623" bottom="0.5905511811023623" header="0.1968503937007874" footer="0.1968503937007874"/>
  <pageSetup horizontalDpi="600" verticalDpi="600" orientation="portrait" paperSize="9" scale="88" r:id="rId3"/>
  <headerFooter alignWithMargins="0">
    <oddFooter>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F1"/>
    </sheetView>
  </sheetViews>
  <sheetFormatPr defaultColWidth="9.00390625" defaultRowHeight="12.75"/>
  <cols>
    <col min="1" max="1" width="9.875" style="164" customWidth="1"/>
    <col min="2" max="2" width="2.125" style="34" customWidth="1"/>
    <col min="3" max="3" width="50.625" style="34" customWidth="1"/>
    <col min="4" max="4" width="10.00390625" style="105" customWidth="1"/>
    <col min="5" max="6" width="15.875" style="35" customWidth="1"/>
    <col min="7" max="9" width="10.625" style="34" hidden="1" customWidth="1"/>
    <col min="10" max="16384" width="10.625" style="34" customWidth="1"/>
  </cols>
  <sheetData>
    <row r="1" spans="1:6" ht="20.25">
      <c r="A1" s="232" t="s">
        <v>241</v>
      </c>
      <c r="B1" s="232"/>
      <c r="C1" s="232"/>
      <c r="D1" s="232"/>
      <c r="E1" s="232"/>
      <c r="F1" s="232"/>
    </row>
    <row r="2" spans="1:4" s="32" customFormat="1" ht="18">
      <c r="A2" s="213" t="s">
        <v>239</v>
      </c>
      <c r="B2" s="33" t="s">
        <v>237</v>
      </c>
      <c r="C2" s="33"/>
      <c r="D2" s="90"/>
    </row>
    <row r="3" spans="1:4" s="32" customFormat="1" ht="2.25" customHeight="1">
      <c r="A3" s="157"/>
      <c r="D3" s="83"/>
    </row>
    <row r="4" spans="1:4" s="32" customFormat="1" ht="3" customHeight="1" thickBot="1">
      <c r="A4" s="157"/>
      <c r="D4" s="83"/>
    </row>
    <row r="5" spans="1:6" s="57" customFormat="1" ht="15" customHeight="1">
      <c r="A5" s="256" t="s">
        <v>245</v>
      </c>
      <c r="B5" s="264" t="s">
        <v>30</v>
      </c>
      <c r="C5" s="265"/>
      <c r="D5" s="249" t="s">
        <v>90</v>
      </c>
      <c r="E5" s="251" t="s">
        <v>248</v>
      </c>
      <c r="F5" s="222" t="s">
        <v>249</v>
      </c>
    </row>
    <row r="6" spans="1:6" s="57" customFormat="1" ht="15.75" customHeight="1">
      <c r="A6" s="257"/>
      <c r="B6" s="266"/>
      <c r="C6" s="267"/>
      <c r="D6" s="250"/>
      <c r="E6" s="252"/>
      <c r="F6" s="223"/>
    </row>
    <row r="7" spans="1:6" s="57" customFormat="1" ht="18" customHeight="1" thickBot="1">
      <c r="A7" s="158" t="s">
        <v>0</v>
      </c>
      <c r="B7" s="254" t="s">
        <v>1</v>
      </c>
      <c r="C7" s="255"/>
      <c r="D7" s="111" t="s">
        <v>58</v>
      </c>
      <c r="E7" s="58">
        <v>1</v>
      </c>
      <c r="F7" s="59">
        <v>2</v>
      </c>
    </row>
    <row r="8" spans="1:6" ht="19.5" customHeight="1">
      <c r="A8" s="159" t="s">
        <v>3</v>
      </c>
      <c r="B8" s="262" t="s">
        <v>31</v>
      </c>
      <c r="C8" s="263"/>
      <c r="D8" s="103"/>
      <c r="E8" s="201">
        <v>8277</v>
      </c>
      <c r="F8" s="202">
        <v>6860</v>
      </c>
    </row>
    <row r="9" spans="1:6" ht="19.5" customHeight="1">
      <c r="A9" s="160" t="s">
        <v>54</v>
      </c>
      <c r="B9" s="221" t="s">
        <v>32</v>
      </c>
      <c r="C9" s="253"/>
      <c r="D9" s="82"/>
      <c r="E9" s="203">
        <v>0</v>
      </c>
      <c r="F9" s="179">
        <v>0</v>
      </c>
    </row>
    <row r="10" spans="1:6" ht="19.5" customHeight="1">
      <c r="A10" s="161" t="s">
        <v>128</v>
      </c>
      <c r="B10" s="221" t="s">
        <v>161</v>
      </c>
      <c r="C10" s="253"/>
      <c r="D10" s="82">
        <v>15</v>
      </c>
      <c r="E10" s="178">
        <f>SUM(E8:E9)</f>
        <v>8277</v>
      </c>
      <c r="F10" s="179">
        <f>SUM(F8:F9)</f>
        <v>6860</v>
      </c>
    </row>
    <row r="11" spans="1:6" ht="19.5" customHeight="1">
      <c r="A11" s="161" t="s">
        <v>4</v>
      </c>
      <c r="B11" s="221" t="s">
        <v>162</v>
      </c>
      <c r="C11" s="253"/>
      <c r="D11" s="82"/>
      <c r="E11" s="203">
        <v>4725</v>
      </c>
      <c r="F11" s="179">
        <v>0</v>
      </c>
    </row>
    <row r="12" spans="1:7" ht="19.5" customHeight="1">
      <c r="A12" s="161" t="s">
        <v>163</v>
      </c>
      <c r="B12" s="221" t="s">
        <v>164</v>
      </c>
      <c r="C12" s="253"/>
      <c r="D12" s="82"/>
      <c r="E12" s="203">
        <v>-14038</v>
      </c>
      <c r="F12" s="179">
        <v>-11</v>
      </c>
      <c r="G12" s="214"/>
    </row>
    <row r="13" spans="1:6" ht="19.5" customHeight="1">
      <c r="A13" s="161" t="s">
        <v>139</v>
      </c>
      <c r="B13" s="221" t="s">
        <v>165</v>
      </c>
      <c r="C13" s="253"/>
      <c r="D13" s="82">
        <v>16</v>
      </c>
      <c r="E13" s="203">
        <f>SUM(E11:E12)</f>
        <v>-9313</v>
      </c>
      <c r="F13" s="179">
        <f>F11+F12</f>
        <v>-11</v>
      </c>
    </row>
    <row r="14" spans="1:6" ht="19.5" customHeight="1">
      <c r="A14" s="161" t="s">
        <v>5</v>
      </c>
      <c r="B14" s="221" t="s">
        <v>166</v>
      </c>
      <c r="C14" s="253"/>
      <c r="D14" s="82"/>
      <c r="E14" s="178">
        <v>0</v>
      </c>
      <c r="F14" s="179">
        <v>0</v>
      </c>
    </row>
    <row r="15" spans="1:6" ht="24">
      <c r="A15" s="161" t="s">
        <v>167</v>
      </c>
      <c r="B15" s="147"/>
      <c r="C15" s="148" t="s">
        <v>169</v>
      </c>
      <c r="D15" s="82"/>
      <c r="E15" s="178">
        <v>0</v>
      </c>
      <c r="F15" s="179">
        <v>0</v>
      </c>
    </row>
    <row r="16" spans="1:6" ht="19.5" customHeight="1">
      <c r="A16" s="161" t="s">
        <v>168</v>
      </c>
      <c r="B16" s="147"/>
      <c r="C16" s="148" t="s">
        <v>170</v>
      </c>
      <c r="D16" s="82"/>
      <c r="E16" s="178">
        <v>0</v>
      </c>
      <c r="F16" s="179">
        <v>0</v>
      </c>
    </row>
    <row r="17" spans="1:6" ht="26.25" customHeight="1">
      <c r="A17" s="161" t="s">
        <v>171</v>
      </c>
      <c r="B17" s="221" t="s">
        <v>172</v>
      </c>
      <c r="C17" s="253"/>
      <c r="D17" s="82">
        <v>17</v>
      </c>
      <c r="E17" s="212">
        <v>-191</v>
      </c>
      <c r="F17" s="211">
        <v>230</v>
      </c>
    </row>
    <row r="18" spans="1:6" ht="19.5" customHeight="1">
      <c r="A18" s="161" t="s">
        <v>8</v>
      </c>
      <c r="B18" s="221" t="s">
        <v>173</v>
      </c>
      <c r="C18" s="253"/>
      <c r="D18" s="82"/>
      <c r="E18" s="203">
        <v>2412</v>
      </c>
      <c r="F18" s="179">
        <v>0</v>
      </c>
    </row>
    <row r="19" spans="1:6" ht="28.5" customHeight="1">
      <c r="A19" s="161" t="s">
        <v>11</v>
      </c>
      <c r="B19" s="221" t="s">
        <v>174</v>
      </c>
      <c r="C19" s="253"/>
      <c r="D19" s="82"/>
      <c r="E19" s="178">
        <v>0</v>
      </c>
      <c r="F19" s="179">
        <v>0</v>
      </c>
    </row>
    <row r="20" spans="1:6" ht="19.5" customHeight="1">
      <c r="A20" s="161" t="s">
        <v>175</v>
      </c>
      <c r="B20" s="221" t="s">
        <v>176</v>
      </c>
      <c r="C20" s="253"/>
      <c r="D20" s="82"/>
      <c r="E20" s="204">
        <v>-2036</v>
      </c>
      <c r="F20" s="205">
        <v>0</v>
      </c>
    </row>
    <row r="21" spans="1:6" ht="19.5" customHeight="1">
      <c r="A21" s="161" t="s">
        <v>177</v>
      </c>
      <c r="B21" s="221" t="s">
        <v>178</v>
      </c>
      <c r="C21" s="253"/>
      <c r="D21" s="82"/>
      <c r="E21" s="204">
        <f>E18+E19+E20</f>
        <v>376</v>
      </c>
      <c r="F21" s="205">
        <f>F18+F19+F20</f>
        <v>0</v>
      </c>
    </row>
    <row r="22" spans="1:7" ht="19.5" customHeight="1">
      <c r="A22" s="160" t="s">
        <v>12</v>
      </c>
      <c r="B22" s="221" t="s">
        <v>179</v>
      </c>
      <c r="C22" s="253"/>
      <c r="D22" s="82">
        <v>18</v>
      </c>
      <c r="E22" s="203">
        <v>398</v>
      </c>
      <c r="F22" s="179">
        <v>0</v>
      </c>
      <c r="G22" s="214"/>
    </row>
    <row r="23" spans="1:6" ht="25.5" customHeight="1">
      <c r="A23" s="160" t="s">
        <v>13</v>
      </c>
      <c r="B23" s="221" t="s">
        <v>180</v>
      </c>
      <c r="C23" s="253"/>
      <c r="D23" s="82"/>
      <c r="E23" s="203">
        <v>0</v>
      </c>
      <c r="F23" s="179">
        <v>0</v>
      </c>
    </row>
    <row r="24" spans="1:6" ht="19.5" customHeight="1">
      <c r="A24" s="160" t="s">
        <v>181</v>
      </c>
      <c r="B24" s="221" t="s">
        <v>183</v>
      </c>
      <c r="C24" s="253"/>
      <c r="D24" s="82"/>
      <c r="E24" s="203">
        <v>0</v>
      </c>
      <c r="F24" s="179">
        <v>0</v>
      </c>
    </row>
    <row r="25" spans="1:6" ht="39.75" customHeight="1">
      <c r="A25" s="160" t="s">
        <v>182</v>
      </c>
      <c r="B25" s="221" t="s">
        <v>184</v>
      </c>
      <c r="C25" s="253"/>
      <c r="D25" s="82"/>
      <c r="E25" s="203">
        <f>E26+E29+E32</f>
        <v>0</v>
      </c>
      <c r="F25" s="179">
        <f>F26+F29+F32</f>
        <v>0</v>
      </c>
    </row>
    <row r="26" spans="1:6" ht="19.5" customHeight="1">
      <c r="A26" s="161" t="s">
        <v>185</v>
      </c>
      <c r="B26" s="61"/>
      <c r="C26" s="62" t="s">
        <v>192</v>
      </c>
      <c r="D26" s="82"/>
      <c r="E26" s="203">
        <f>E27+E28</f>
        <v>0</v>
      </c>
      <c r="F26" s="179">
        <f>F27+F28</f>
        <v>0</v>
      </c>
    </row>
    <row r="27" spans="1:6" ht="19.5" customHeight="1">
      <c r="A27" s="161" t="s">
        <v>186</v>
      </c>
      <c r="B27" s="61"/>
      <c r="C27" s="62" t="s">
        <v>193</v>
      </c>
      <c r="D27" s="82"/>
      <c r="E27" s="203">
        <v>0</v>
      </c>
      <c r="F27" s="179">
        <v>0</v>
      </c>
    </row>
    <row r="28" spans="1:6" ht="19.5" customHeight="1">
      <c r="A28" s="161" t="s">
        <v>187</v>
      </c>
      <c r="B28" s="61"/>
      <c r="C28" s="62" t="s">
        <v>194</v>
      </c>
      <c r="D28" s="82"/>
      <c r="E28" s="178">
        <v>0</v>
      </c>
      <c r="F28" s="179">
        <v>0</v>
      </c>
    </row>
    <row r="29" spans="1:6" ht="19.5" customHeight="1">
      <c r="A29" s="161" t="s">
        <v>188</v>
      </c>
      <c r="B29" s="61"/>
      <c r="C29" s="62" t="s">
        <v>195</v>
      </c>
      <c r="D29" s="82"/>
      <c r="E29" s="203">
        <f>E30+E31</f>
        <v>0</v>
      </c>
      <c r="F29" s="179">
        <f>F30+F31</f>
        <v>0</v>
      </c>
    </row>
    <row r="30" spans="1:6" ht="19.5" customHeight="1">
      <c r="A30" s="161" t="s">
        <v>189</v>
      </c>
      <c r="B30" s="61"/>
      <c r="C30" s="62" t="s">
        <v>196</v>
      </c>
      <c r="D30" s="82"/>
      <c r="E30" s="203">
        <v>0</v>
      </c>
      <c r="F30" s="179">
        <v>0</v>
      </c>
    </row>
    <row r="31" spans="1:6" ht="19.5" customHeight="1">
      <c r="A31" s="161" t="s">
        <v>190</v>
      </c>
      <c r="B31" s="61"/>
      <c r="C31" s="62" t="s">
        <v>197</v>
      </c>
      <c r="D31" s="82"/>
      <c r="E31" s="178">
        <v>0</v>
      </c>
      <c r="F31" s="179">
        <v>0</v>
      </c>
    </row>
    <row r="32" spans="1:6" ht="19.5" customHeight="1">
      <c r="A32" s="160" t="s">
        <v>191</v>
      </c>
      <c r="B32" s="60"/>
      <c r="C32" s="62" t="s">
        <v>198</v>
      </c>
      <c r="D32" s="82"/>
      <c r="E32" s="178">
        <v>0</v>
      </c>
      <c r="F32" s="179">
        <v>0</v>
      </c>
    </row>
    <row r="33" spans="1:6" ht="19.5" customHeight="1">
      <c r="A33" s="161" t="s">
        <v>14</v>
      </c>
      <c r="B33" s="221" t="s">
        <v>199</v>
      </c>
      <c r="C33" s="253"/>
      <c r="D33" s="82">
        <v>18</v>
      </c>
      <c r="E33" s="178">
        <f>E34+E35</f>
        <v>254</v>
      </c>
      <c r="F33" s="179">
        <f>F34+F35</f>
        <v>0</v>
      </c>
    </row>
    <row r="34" spans="1:6" ht="19.5" customHeight="1">
      <c r="A34" s="161" t="s">
        <v>200</v>
      </c>
      <c r="B34" s="61"/>
      <c r="C34" s="62" t="s">
        <v>202</v>
      </c>
      <c r="D34" s="82"/>
      <c r="E34" s="204">
        <v>72</v>
      </c>
      <c r="F34" s="205">
        <v>0</v>
      </c>
    </row>
    <row r="35" spans="1:6" ht="19.5" customHeight="1" thickBot="1">
      <c r="A35" s="166" t="s">
        <v>201</v>
      </c>
      <c r="B35" s="167"/>
      <c r="C35" s="78" t="s">
        <v>203</v>
      </c>
      <c r="D35" s="112"/>
      <c r="E35" s="206">
        <v>182</v>
      </c>
      <c r="F35" s="207">
        <v>0</v>
      </c>
    </row>
    <row r="36" spans="1:6" ht="19.5" customHeight="1">
      <c r="A36" s="159" t="s">
        <v>204</v>
      </c>
      <c r="B36" s="260" t="s">
        <v>205</v>
      </c>
      <c r="C36" s="261"/>
      <c r="D36" s="103">
        <v>19</v>
      </c>
      <c r="E36" s="201">
        <f>E37+E40+E41+E44</f>
        <v>-222161</v>
      </c>
      <c r="F36" s="202">
        <f>F37+F40+F41+F44</f>
        <v>-80093</v>
      </c>
    </row>
    <row r="37" spans="1:6" ht="19.5" customHeight="1">
      <c r="A37" s="160" t="s">
        <v>206</v>
      </c>
      <c r="B37" s="165"/>
      <c r="C37" s="62" t="s">
        <v>217</v>
      </c>
      <c r="D37" s="82" t="s">
        <v>242</v>
      </c>
      <c r="E37" s="204">
        <f>E38+E39</f>
        <v>-16533</v>
      </c>
      <c r="F37" s="205">
        <f>SUM(F38:F39)</f>
        <v>-2050</v>
      </c>
    </row>
    <row r="38" spans="1:6" ht="19.5" customHeight="1">
      <c r="A38" s="160" t="s">
        <v>207</v>
      </c>
      <c r="B38" s="165"/>
      <c r="C38" s="62" t="s">
        <v>218</v>
      </c>
      <c r="D38" s="82"/>
      <c r="E38" s="204">
        <v>-16182</v>
      </c>
      <c r="F38" s="205">
        <v>-2019</v>
      </c>
    </row>
    <row r="39" spans="1:6" ht="19.5" customHeight="1">
      <c r="A39" s="160" t="s">
        <v>208</v>
      </c>
      <c r="B39" s="165"/>
      <c r="C39" s="62" t="s">
        <v>219</v>
      </c>
      <c r="D39" s="82"/>
      <c r="E39" s="204">
        <v>-351</v>
      </c>
      <c r="F39" s="205">
        <v>-31</v>
      </c>
    </row>
    <row r="40" spans="1:7" ht="19.5" customHeight="1">
      <c r="A40" s="160" t="s">
        <v>209</v>
      </c>
      <c r="B40" s="165"/>
      <c r="C40" s="62" t="s">
        <v>220</v>
      </c>
      <c r="D40" s="82">
        <v>12</v>
      </c>
      <c r="E40" s="204">
        <v>-2177</v>
      </c>
      <c r="F40" s="205">
        <v>-470</v>
      </c>
      <c r="G40" s="217">
        <f>Pasíva!D22+E40</f>
        <v>0</v>
      </c>
    </row>
    <row r="41" spans="1:6" ht="19.5" customHeight="1">
      <c r="A41" s="160" t="s">
        <v>210</v>
      </c>
      <c r="B41" s="63"/>
      <c r="C41" s="62" t="s">
        <v>221</v>
      </c>
      <c r="D41" s="82" t="s">
        <v>243</v>
      </c>
      <c r="E41" s="203">
        <f>SUM(E42:E43)</f>
        <v>-9157</v>
      </c>
      <c r="F41" s="205">
        <f>F42+F43</f>
        <v>-2953</v>
      </c>
    </row>
    <row r="42" spans="1:6" ht="19.5" customHeight="1">
      <c r="A42" s="160" t="s">
        <v>211</v>
      </c>
      <c r="B42" s="63"/>
      <c r="C42" s="62" t="s">
        <v>222</v>
      </c>
      <c r="D42" s="82"/>
      <c r="E42" s="203">
        <v>-2034</v>
      </c>
      <c r="F42" s="179">
        <v>-2052</v>
      </c>
    </row>
    <row r="43" spans="1:6" ht="19.5" customHeight="1">
      <c r="A43" s="160" t="s">
        <v>212</v>
      </c>
      <c r="B43" s="63"/>
      <c r="C43" s="62" t="s">
        <v>223</v>
      </c>
      <c r="D43" s="82"/>
      <c r="E43" s="203">
        <v>-7123</v>
      </c>
      <c r="F43" s="179">
        <v>-901</v>
      </c>
    </row>
    <row r="44" spans="1:6" ht="19.5" customHeight="1">
      <c r="A44" s="160" t="s">
        <v>213</v>
      </c>
      <c r="B44" s="63"/>
      <c r="C44" s="62" t="s">
        <v>224</v>
      </c>
      <c r="D44" s="82" t="s">
        <v>244</v>
      </c>
      <c r="E44" s="203">
        <v>-194294</v>
      </c>
      <c r="F44" s="179">
        <v>-74620</v>
      </c>
    </row>
    <row r="45" spans="1:6" ht="28.5" customHeight="1">
      <c r="A45" s="160" t="s">
        <v>214</v>
      </c>
      <c r="B45" s="221" t="s">
        <v>215</v>
      </c>
      <c r="C45" s="253"/>
      <c r="D45" s="82"/>
      <c r="E45" s="178">
        <v>0</v>
      </c>
      <c r="F45" s="179">
        <v>0</v>
      </c>
    </row>
    <row r="46" spans="1:8" ht="26.25" customHeight="1">
      <c r="A46" s="162" t="s">
        <v>216</v>
      </c>
      <c r="B46" s="268" t="s">
        <v>225</v>
      </c>
      <c r="C46" s="269"/>
      <c r="D46" s="114"/>
      <c r="E46" s="189">
        <f>E8+E9+E11+E12+E14+E17+E18+E19+E20+E22+E23+E24+E25+E33+E36+E45</f>
        <v>-222360</v>
      </c>
      <c r="F46" s="208">
        <f>F8+F9+F11+F12+F14+F17+F18+F19+F20+F22+F23+F24+F25+F33+F36+F45</f>
        <v>-73014</v>
      </c>
      <c r="H46" s="214">
        <f>222360+E46</f>
        <v>0</v>
      </c>
    </row>
    <row r="47" spans="1:6" ht="19.5" customHeight="1">
      <c r="A47" s="161" t="s">
        <v>226</v>
      </c>
      <c r="B47" s="221" t="s">
        <v>34</v>
      </c>
      <c r="C47" s="253"/>
      <c r="D47" s="82"/>
      <c r="E47" s="178">
        <f>E48+E49</f>
        <v>301</v>
      </c>
      <c r="F47" s="205">
        <f>F48+F49</f>
        <v>-301</v>
      </c>
    </row>
    <row r="48" spans="1:6" ht="19.5" customHeight="1">
      <c r="A48" s="161" t="s">
        <v>227</v>
      </c>
      <c r="B48" s="147"/>
      <c r="C48" s="148" t="s">
        <v>231</v>
      </c>
      <c r="D48" s="82"/>
      <c r="E48" s="178">
        <v>0</v>
      </c>
      <c r="F48" s="205">
        <v>0</v>
      </c>
    </row>
    <row r="49" spans="1:6" ht="19.5" customHeight="1">
      <c r="A49" s="161" t="s">
        <v>228</v>
      </c>
      <c r="B49" s="147"/>
      <c r="C49" s="148" t="s">
        <v>232</v>
      </c>
      <c r="D49" s="82"/>
      <c r="E49" s="178">
        <v>301</v>
      </c>
      <c r="F49" s="179">
        <v>-301</v>
      </c>
    </row>
    <row r="50" spans="1:8" ht="21.75" customHeight="1" thickBot="1">
      <c r="A50" s="163" t="s">
        <v>229</v>
      </c>
      <c r="B50" s="258" t="s">
        <v>230</v>
      </c>
      <c r="C50" s="259"/>
      <c r="D50" s="126"/>
      <c r="E50" s="209">
        <f>E46+E47</f>
        <v>-222059</v>
      </c>
      <c r="F50" s="210">
        <f>F46+F47</f>
        <v>-73315</v>
      </c>
      <c r="G50" s="217">
        <f>E50-Pasíva!D42</f>
        <v>0</v>
      </c>
      <c r="H50" s="214">
        <f>F50-Pasíva!E42</f>
        <v>0</v>
      </c>
    </row>
    <row r="51" spans="3:4" ht="12">
      <c r="C51" s="36"/>
      <c r="D51" s="113"/>
    </row>
    <row r="53" spans="3:4" ht="12">
      <c r="C53" s="36"/>
      <c r="D53" s="113"/>
    </row>
  </sheetData>
  <mergeCells count="29">
    <mergeCell ref="A1:F1"/>
    <mergeCell ref="B47:C47"/>
    <mergeCell ref="B45:C45"/>
    <mergeCell ref="B22:C22"/>
    <mergeCell ref="B33:C33"/>
    <mergeCell ref="B23:C23"/>
    <mergeCell ref="B10:C10"/>
    <mergeCell ref="B11:C11"/>
    <mergeCell ref="B46:C46"/>
    <mergeCell ref="B20:C20"/>
    <mergeCell ref="B14:C14"/>
    <mergeCell ref="B17:C17"/>
    <mergeCell ref="B18:C18"/>
    <mergeCell ref="B19:C19"/>
    <mergeCell ref="A5:A6"/>
    <mergeCell ref="B50:C50"/>
    <mergeCell ref="B24:C24"/>
    <mergeCell ref="B25:C25"/>
    <mergeCell ref="B36:C36"/>
    <mergeCell ref="B21:C21"/>
    <mergeCell ref="B12:C12"/>
    <mergeCell ref="B13:C13"/>
    <mergeCell ref="B8:C8"/>
    <mergeCell ref="B5:C6"/>
    <mergeCell ref="D5:D6"/>
    <mergeCell ref="E5:E6"/>
    <mergeCell ref="F5:F6"/>
    <mergeCell ref="B9:C9"/>
    <mergeCell ref="B7:C7"/>
  </mergeCells>
  <printOptions horizontalCentered="1"/>
  <pageMargins left="0" right="0" top="0.7874015748031497" bottom="0.5905511811023623" header="0.1968503937007874" footer="0.1968503937007874"/>
  <pageSetup horizontalDpi="600" verticalDpi="600" orientation="portrait" paperSize="9" scale="88" r:id="rId3"/>
  <headerFooter alignWithMargins="0">
    <oddFooter>&amp;R&amp;P / &amp;N</oddFooter>
  </headerFooter>
  <rowBreaks count="1" manualBreakCount="1">
    <brk id="3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Prvá stavebná sporiteľňa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Slosar</dc:creator>
  <cp:keywords/>
  <dc:description/>
  <cp:lastModifiedBy>kazikovas</cp:lastModifiedBy>
  <cp:lastPrinted>2006-04-26T16:35:14Z</cp:lastPrinted>
  <dcterms:created xsi:type="dcterms:W3CDTF">2001-01-23T10:40:29Z</dcterms:created>
  <dcterms:modified xsi:type="dcterms:W3CDTF">2006-05-02T15:29:30Z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